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ookings" state="visible" r:id="rId5"/>
    <sheet sheetId="3" name="Roster" state="visible" r:id="rId6"/>
    <sheet sheetId="4" name="Therapists" state="visible" r:id="rId7"/>
    <sheet sheetId="5" name="Rooms" state="visible" r:id="rId8"/>
    <sheet sheetId="6" name="Package sales" state="visible" r:id="rId9"/>
  </sheets>
  <calcPr calcId="171027" fullCalcOnLoad="1"/>
</workbook>
</file>

<file path=xl/sharedStrings.xml><?xml version="1.0" encoding="utf-8"?>
<sst xmlns="http://schemas.openxmlformats.org/spreadsheetml/2006/main" count="7068" uniqueCount="1066">
  <si>
    <t>Fernlight Day Spa · Monthly revenue &amp; utilisation · September 2026</t>
  </si>
  <si>
    <t>Every figure below is a live formula over the Bookings, Roster, Therapists, Rooms and Package sales sheets. Revenue counts completed treatments; booked hours count every booking that was not cancelled.</t>
  </si>
  <si>
    <t>September 2026 at a glance</t>
  </si>
  <si>
    <t>Treatment revenue (completed)</t>
  </si>
  <si>
    <t>Package &amp; membership sales</t>
  </si>
  <si>
    <t>Total revenue</t>
  </si>
  <si>
    <t>Completed treatments</t>
  </si>
  <si>
    <t>Average treatment price</t>
  </si>
  <si>
    <t>Cancellations</t>
  </si>
  <si>
    <t>Cancellation rate</t>
  </si>
  <si>
    <t>Therapist utilisation (booked ÷ available hours)</t>
  </si>
  <si>
    <t>Room utilisation (booked ÷ available hours)</t>
  </si>
  <si>
    <t>Therapist hours available</t>
  </si>
  <si>
    <t>Revenue by treatment category</t>
  </si>
  <si>
    <t>Category</t>
  </si>
  <si>
    <t>Treatments</t>
  </si>
  <si>
    <t>Revenue</t>
  </si>
  <si>
    <t>Share</t>
  </si>
  <si>
    <t>Average price</t>
  </si>
  <si>
    <t>Massage</t>
  </si>
  <si>
    <t>Facials</t>
  </si>
  <si>
    <t>Body treatments</t>
  </si>
  <si>
    <t>All treatments</t>
  </si>
  <si>
    <t>Revenue and utilisation by therapist</t>
  </si>
  <si>
    <t>Therapist</t>
  </si>
  <si>
    <t>Booked hours</t>
  </si>
  <si>
    <t>Available hours</t>
  </si>
  <si>
    <t>Utilisation</t>
  </si>
  <si>
    <t>Maren Holloway</t>
  </si>
  <si>
    <t>Theo Castellanos</t>
  </si>
  <si>
    <t>Priya Natarajan</t>
  </si>
  <si>
    <t>June Okonkwo</t>
  </si>
  <si>
    <t>Sofia Lindqvist</t>
  </si>
  <si>
    <t>Ezra Whitlock</t>
  </si>
  <si>
    <t>Team</t>
  </si>
  <si>
    <t>Treatment room utilisation</t>
  </si>
  <si>
    <t>Room</t>
  </si>
  <si>
    <t>Bookings</t>
  </si>
  <si>
    <t>Bracken</t>
  </si>
  <si>
    <t>Maidenhair</t>
  </si>
  <si>
    <t>Cedar</t>
  </si>
  <si>
    <t>Lantern</t>
  </si>
  <si>
    <t>Moss</t>
  </si>
  <si>
    <t>Rain Room</t>
  </si>
  <si>
    <t>All rooms</t>
  </si>
  <si>
    <t>Revenue by treatment</t>
  </si>
  <si>
    <t>Treatment</t>
  </si>
  <si>
    <t>Minutes</t>
  </si>
  <si>
    <t>Fernlight Signature Massage</t>
  </si>
  <si>
    <t>Deep Tissue Massage</t>
  </si>
  <si>
    <t>Hot Stone Massage</t>
  </si>
  <si>
    <t>Prenatal Massage</t>
  </si>
  <si>
    <t>Stretch &amp; Release</t>
  </si>
  <si>
    <t>Fernlight Glow Facial</t>
  </si>
  <si>
    <t>Calm Skin Facial</t>
  </si>
  <si>
    <t>Renewal Peel Facial</t>
  </si>
  <si>
    <t>Lymphatic Sculpt Facial</t>
  </si>
  <si>
    <t>Express Facial</t>
  </si>
  <si>
    <t>Mountain Salt Scrub</t>
  </si>
  <si>
    <t>Green Clay Body Wrap</t>
  </si>
  <si>
    <t>Rain Room Ritual</t>
  </si>
  <si>
    <t>Back Facial</t>
  </si>
  <si>
    <t>Packages and memberships sold</t>
  </si>
  <si>
    <t>Package or membership</t>
  </si>
  <si>
    <t>Sold</t>
  </si>
  <si>
    <t>Restore Three</t>
  </si>
  <si>
    <t>Facial Series of Four</t>
  </si>
  <si>
    <t>Fern &amp; Stone Afternoon</t>
  </si>
  <si>
    <t>Fernlight Monthly</t>
  </si>
  <si>
    <t>Fernlight Plus</t>
  </si>
  <si>
    <t>All packages and memberships</t>
  </si>
  <si>
    <t>Code</t>
  </si>
  <si>
    <t>Date</t>
  </si>
  <si>
    <t>Day</t>
  </si>
  <si>
    <t>Start</t>
  </si>
  <si>
    <t>End</t>
  </si>
  <si>
    <t>Client</t>
  </si>
  <si>
    <t>Hours</t>
  </si>
  <si>
    <t>Price</t>
  </si>
  <si>
    <t>Status</t>
  </si>
  <si>
    <t>FL-7MYX7T</t>
  </si>
  <si>
    <t>Tue</t>
  </si>
  <si>
    <t>10:00</t>
  </si>
  <si>
    <t>10:50</t>
  </si>
  <si>
    <t>Lucia Galloway</t>
  </si>
  <si>
    <t>Completed</t>
  </si>
  <si>
    <t>FL-F7862N</t>
  </si>
  <si>
    <t>11:15</t>
  </si>
  <si>
    <t>Mei Lattimore</t>
  </si>
  <si>
    <t>FL-4A7WW7</t>
  </si>
  <si>
    <t>11:00</t>
  </si>
  <si>
    <t>Ingrid Oakley</t>
  </si>
  <si>
    <t>FL-P2VUXQ</t>
  </si>
  <si>
    <t>11:30</t>
  </si>
  <si>
    <t>Anjali Osei</t>
  </si>
  <si>
    <t>FL-FNT6KP</t>
  </si>
  <si>
    <t>10:30</t>
  </si>
  <si>
    <t>Anjali Hale</t>
  </si>
  <si>
    <t>FL-23HSB4</t>
  </si>
  <si>
    <t>12:20</t>
  </si>
  <si>
    <t>Kelsey Ingram</t>
  </si>
  <si>
    <t>FL-6346Z8</t>
  </si>
  <si>
    <t>13:00</t>
  </si>
  <si>
    <t>Ryan Ransom</t>
  </si>
  <si>
    <t>FL-7Y2ENU</t>
  </si>
  <si>
    <t>12:15</t>
  </si>
  <si>
    <t>Ryan Bishop</t>
  </si>
  <si>
    <t>FL-MZDGQJ</t>
  </si>
  <si>
    <t>12:00</t>
  </si>
  <si>
    <t>Yuna Ashby</t>
  </si>
  <si>
    <t>FL-VGUJXR</t>
  </si>
  <si>
    <t>12:30</t>
  </si>
  <si>
    <t>13:30</t>
  </si>
  <si>
    <t>Natalie Varga</t>
  </si>
  <si>
    <t>FL-XQDXAQ</t>
  </si>
  <si>
    <t>14:30</t>
  </si>
  <si>
    <t>Caleb Calloway</t>
  </si>
  <si>
    <t>Cancelled</t>
  </si>
  <si>
    <t>FL-HDQJ8H</t>
  </si>
  <si>
    <t>14:00</t>
  </si>
  <si>
    <t>Camille Chen</t>
  </si>
  <si>
    <t>FL-37365K</t>
  </si>
  <si>
    <t>14:45</t>
  </si>
  <si>
    <t>Susan Chen</t>
  </si>
  <si>
    <t>FL-JJNF96</t>
  </si>
  <si>
    <t>15:20</t>
  </si>
  <si>
    <t>Yuna Merriweather</t>
  </si>
  <si>
    <t>FL-E3QSAP</t>
  </si>
  <si>
    <t>15:30</t>
  </si>
  <si>
    <t>Sam Calloway</t>
  </si>
  <si>
    <t>FL-86RSS5</t>
  </si>
  <si>
    <t>15:00</t>
  </si>
  <si>
    <t>15:45</t>
  </si>
  <si>
    <t>Raj Eastman</t>
  </si>
  <si>
    <t>FL-M5D2N7</t>
  </si>
  <si>
    <t>16:30</t>
  </si>
  <si>
    <t>Daniela Calloway</t>
  </si>
  <si>
    <t>FL-X3NPZC</t>
  </si>
  <si>
    <t>Emily Eastman</t>
  </si>
  <si>
    <t>FL-G7KUEA</t>
  </si>
  <si>
    <t>16:00</t>
  </si>
  <si>
    <t>17:30</t>
  </si>
  <si>
    <t>FL-XKV5A9</t>
  </si>
  <si>
    <t>17:00</t>
  </si>
  <si>
    <t>Anjali Lindqvist</t>
  </si>
  <si>
    <t>FL-HYWBCJ</t>
  </si>
  <si>
    <t>Daniel Westbrook</t>
  </si>
  <si>
    <t>FL-6DQ8HE</t>
  </si>
  <si>
    <t>18:15</t>
  </si>
  <si>
    <t>Nathan Ashby</t>
  </si>
  <si>
    <t>FL-KJKJCQ</t>
  </si>
  <si>
    <t>18:00</t>
  </si>
  <si>
    <t>Imani Dunmore</t>
  </si>
  <si>
    <t>FL-WDRCG7</t>
  </si>
  <si>
    <t>18:30</t>
  </si>
  <si>
    <t>FL-K7D2BY</t>
  </si>
  <si>
    <t>18:45</t>
  </si>
  <si>
    <t>Raj Whitaker</t>
  </si>
  <si>
    <t>FL-7BTEJR</t>
  </si>
  <si>
    <t>19:00</t>
  </si>
  <si>
    <t>Mei Fairbanks</t>
  </si>
  <si>
    <t>FL-UXGXDW</t>
  </si>
  <si>
    <t>20:00</t>
  </si>
  <si>
    <t>Rosa Moreno</t>
  </si>
  <si>
    <t>FL-2QR958</t>
  </si>
  <si>
    <t>19:30</t>
  </si>
  <si>
    <t>FL-6FAF8E</t>
  </si>
  <si>
    <t>Jenna Ransom</t>
  </si>
  <si>
    <t>FL-UGYPM5</t>
  </si>
  <si>
    <t>Wed</t>
  </si>
  <si>
    <t>FL-EKW4MZ</t>
  </si>
  <si>
    <t>Ana Moreno</t>
  </si>
  <si>
    <t>FL-3WFT65</t>
  </si>
  <si>
    <t>FL-QCFE23</t>
  </si>
  <si>
    <t>12:45</t>
  </si>
  <si>
    <t>Claire Holcomb</t>
  </si>
  <si>
    <t>FL-PTB42K</t>
  </si>
  <si>
    <t>FL-N5W2J7</t>
  </si>
  <si>
    <t>Emily Ransom</t>
  </si>
  <si>
    <t>FL-5BA6QY</t>
  </si>
  <si>
    <t>FL-ZAXXEB</t>
  </si>
  <si>
    <t>FL-2T5BC8</t>
  </si>
  <si>
    <t>Margaret Nakamura</t>
  </si>
  <si>
    <t>FL-W2UDW3</t>
  </si>
  <si>
    <t>Natalie Calloway</t>
  </si>
  <si>
    <t>FL-MDXNWU</t>
  </si>
  <si>
    <t>Rosa Ingram</t>
  </si>
  <si>
    <t>FL-JA3KT5</t>
  </si>
  <si>
    <t>Olivia Sutton</t>
  </si>
  <si>
    <t>FL-VHJ52Y</t>
  </si>
  <si>
    <t>FL-H4S5B2</t>
  </si>
  <si>
    <t>FL-QK3FMF</t>
  </si>
  <si>
    <t>Leah Gentry</t>
  </si>
  <si>
    <t>FL-9P5TXX</t>
  </si>
  <si>
    <t>Daniel Whitaker</t>
  </si>
  <si>
    <t>FL-XUNXVM</t>
  </si>
  <si>
    <t>Natalie Oakley</t>
  </si>
  <si>
    <t>FL-339FE8</t>
  </si>
  <si>
    <t>17:15</t>
  </si>
  <si>
    <t>Isabel Osei</t>
  </si>
  <si>
    <t>FL-G9H26B</t>
  </si>
  <si>
    <t>Natalie Westbrook</t>
  </si>
  <si>
    <t>FL-H8ACJK</t>
  </si>
  <si>
    <t>Rachel Prescott</t>
  </si>
  <si>
    <t>FL-CRGPT2</t>
  </si>
  <si>
    <t>Isabel Ashby</t>
  </si>
  <si>
    <t>FL-DBRYH7</t>
  </si>
  <si>
    <t>Susan Brennan</t>
  </si>
  <si>
    <t>FL-FBMUMU</t>
  </si>
  <si>
    <t>19:45</t>
  </si>
  <si>
    <t>Caroline Gentry</t>
  </si>
  <si>
    <t>FL-WUBHGV</t>
  </si>
  <si>
    <t>Ruth Jessup</t>
  </si>
  <si>
    <t>FL-EFZPKV</t>
  </si>
  <si>
    <t>Beth Merriweather</t>
  </si>
  <si>
    <t>FL-WFG2KZ</t>
  </si>
  <si>
    <t>Thu</t>
  </si>
  <si>
    <t>FL-EK8T7N</t>
  </si>
  <si>
    <t>Allison Brennan</t>
  </si>
  <si>
    <t>FL-B8DANE</t>
  </si>
  <si>
    <t>Ana Pemberton</t>
  </si>
  <si>
    <t>FL-HQGREE</t>
  </si>
  <si>
    <t>Maya Osei</t>
  </si>
  <si>
    <t>FL-QS6TKQ</t>
  </si>
  <si>
    <t>FL-6RPV9F</t>
  </si>
  <si>
    <t>Yuna Hargrove</t>
  </si>
  <si>
    <t>FL-WR6JPG</t>
  </si>
  <si>
    <t>James Galloway</t>
  </si>
  <si>
    <t>FL-EXSDM7</t>
  </si>
  <si>
    <t>Beth Pemberton</t>
  </si>
  <si>
    <t>FL-FWU4Y8</t>
  </si>
  <si>
    <t>Abigail Abernathy</t>
  </si>
  <si>
    <t>FL-BG5YFH</t>
  </si>
  <si>
    <t>Mei Holcomb</t>
  </si>
  <si>
    <t>FL-ZP3PRQ</t>
  </si>
  <si>
    <t>Caroline Yardley</t>
  </si>
  <si>
    <t>FL-6GEDH9</t>
  </si>
  <si>
    <t>FL-KVH8KS</t>
  </si>
  <si>
    <t>Paige Nakamura</t>
  </si>
  <si>
    <t>FL-UQ4F83</t>
  </si>
  <si>
    <t>Claire Thibodeaux</t>
  </si>
  <si>
    <t>FL-H2FUSU</t>
  </si>
  <si>
    <t>Camille Oakley</t>
  </si>
  <si>
    <t>FL-SAU52D</t>
  </si>
  <si>
    <t>Keisha Sutton</t>
  </si>
  <si>
    <t>FL-CCKCKE</t>
  </si>
  <si>
    <t>Anjali Dunmore</t>
  </si>
  <si>
    <t>FL-8YVWXN</t>
  </si>
  <si>
    <t>Grace Vance</t>
  </si>
  <si>
    <t>FL-NC2DD8</t>
  </si>
  <si>
    <t>Sarah Ellsworth</t>
  </si>
  <si>
    <t>FL-JH5X8X</t>
  </si>
  <si>
    <t>FL-Y6333N</t>
  </si>
  <si>
    <t>16:50</t>
  </si>
  <si>
    <t>Leah Varga</t>
  </si>
  <si>
    <t>FL-8H6AUX</t>
  </si>
  <si>
    <t>FL-3X24RC</t>
  </si>
  <si>
    <t>FL-BVKXQ8</t>
  </si>
  <si>
    <t>FL-YE5GHF</t>
  </si>
  <si>
    <t>FL-HAZF9X</t>
  </si>
  <si>
    <t>Kenji Kowalski</t>
  </si>
  <si>
    <t>FL-DZR6PG</t>
  </si>
  <si>
    <t>FL-U7X6KK</t>
  </si>
  <si>
    <t>Fri</t>
  </si>
  <si>
    <t>Greta Underhill</t>
  </si>
  <si>
    <t>FL-2RWJF9</t>
  </si>
  <si>
    <t>Sarah Rowe</t>
  </si>
  <si>
    <t>FL-DDV929</t>
  </si>
  <si>
    <t>Hannah Ingram</t>
  </si>
  <si>
    <t>FL-2CMU56</t>
  </si>
  <si>
    <t>11:20</t>
  </si>
  <si>
    <t>FL-Z7XY5W</t>
  </si>
  <si>
    <t>FL-EJNCVJ</t>
  </si>
  <si>
    <t>Ingrid Varga</t>
  </si>
  <si>
    <t>FL-B588KS</t>
  </si>
  <si>
    <t>12:50</t>
  </si>
  <si>
    <t>FL-Q5CAHR</t>
  </si>
  <si>
    <t>13:15</t>
  </si>
  <si>
    <t>FL-MQ6NCQ</t>
  </si>
  <si>
    <t>FL-MBJQ3T</t>
  </si>
  <si>
    <t>Molly Lindqvist</t>
  </si>
  <si>
    <t>FL-7KKB4J</t>
  </si>
  <si>
    <t>FL-GHPZ6F</t>
  </si>
  <si>
    <t>Mei Chen</t>
  </si>
  <si>
    <t>FL-FTSHFT</t>
  </si>
  <si>
    <t>14:15</t>
  </si>
  <si>
    <t>Leila Briggs</t>
  </si>
  <si>
    <t>FL-DW3GGK</t>
  </si>
  <si>
    <t>FL-H2QER7</t>
  </si>
  <si>
    <t>FL-F7KPA9</t>
  </si>
  <si>
    <t>Emily Yardley</t>
  </si>
  <si>
    <t>FL-XE2V73</t>
  </si>
  <si>
    <t>Natalie Moreno</t>
  </si>
  <si>
    <t>FL-NRCXVN</t>
  </si>
  <si>
    <t>FL-9R7DWZ</t>
  </si>
  <si>
    <t>Claire Iverson</t>
  </si>
  <si>
    <t>FL-JVQDXT</t>
  </si>
  <si>
    <t>FL-5SKW2R</t>
  </si>
  <si>
    <t>FL-ED9GT5</t>
  </si>
  <si>
    <t>FL-BG3X7F</t>
  </si>
  <si>
    <t>17:45</t>
  </si>
  <si>
    <t>Ryan Ramirez</t>
  </si>
  <si>
    <t>FL-Q4ZW3P</t>
  </si>
  <si>
    <t>FL-XCKK7D</t>
  </si>
  <si>
    <t>FL-THNMM8</t>
  </si>
  <si>
    <t>FL-3RSNSR</t>
  </si>
  <si>
    <t>Sam Delacroix</t>
  </si>
  <si>
    <t>FL-ZFKYQE</t>
  </si>
  <si>
    <t>FL-53R394</t>
  </si>
  <si>
    <t>FL-EY7QUV</t>
  </si>
  <si>
    <t>FL-KHYWJC</t>
  </si>
  <si>
    <t>Fatima Westbrook</t>
  </si>
  <si>
    <t>FL-GET7SF</t>
  </si>
  <si>
    <t>Sat</t>
  </si>
  <si>
    <t>09:00</t>
  </si>
  <si>
    <t>FL-ASRUDZ</t>
  </si>
  <si>
    <t>Isabel Gentry</t>
  </si>
  <si>
    <t>FL-7BYFVU</t>
  </si>
  <si>
    <t>09:30</t>
  </si>
  <si>
    <t>Mei Abernathy</t>
  </si>
  <si>
    <t>FL-E5JREM</t>
  </si>
  <si>
    <t>10:45</t>
  </si>
  <si>
    <t>Kenji Rowe</t>
  </si>
  <si>
    <t>FL-H2BP3Y</t>
  </si>
  <si>
    <t>FL-75N2EP</t>
  </si>
  <si>
    <t>Natalie Hale</t>
  </si>
  <si>
    <t>FL-XC6BUX</t>
  </si>
  <si>
    <t>11:50</t>
  </si>
  <si>
    <t>Daniela Ashby</t>
  </si>
  <si>
    <t>FL-9ZSHE7</t>
  </si>
  <si>
    <t>FL-3EKUZH</t>
  </si>
  <si>
    <t>FL-UZW9JY</t>
  </si>
  <si>
    <t>FL-9JJXGJ</t>
  </si>
  <si>
    <t>13:20</t>
  </si>
  <si>
    <t>Molly Brennan</t>
  </si>
  <si>
    <t>FL-794XQN</t>
  </si>
  <si>
    <t>Rachel Yardley</t>
  </si>
  <si>
    <t>FL-B64U5K</t>
  </si>
  <si>
    <t>FL-AYAA9G</t>
  </si>
  <si>
    <t>FL-UJ7642</t>
  </si>
  <si>
    <t>Ana Calloway</t>
  </si>
  <si>
    <t>FL-HNDPVZ</t>
  </si>
  <si>
    <t>Caroline Ashby</t>
  </si>
  <si>
    <t>FL-YFYRD4</t>
  </si>
  <si>
    <t>FL-B7CTJG</t>
  </si>
  <si>
    <t>Lauren Okafor</t>
  </si>
  <si>
    <t>FL-SSEDBG</t>
  </si>
  <si>
    <t>Anjali Crowell</t>
  </si>
  <si>
    <t>FL-DVWD8H</t>
  </si>
  <si>
    <t>16:15</t>
  </si>
  <si>
    <t>Emily Oakley</t>
  </si>
  <si>
    <t>FL-23DHAU</t>
  </si>
  <si>
    <t>FL-SDAKX3</t>
  </si>
  <si>
    <t>Matthew Thibodeaux</t>
  </si>
  <si>
    <t>FL-P69B8H</t>
  </si>
  <si>
    <t>Isabel Calloway</t>
  </si>
  <si>
    <t>FL-WJZCTS</t>
  </si>
  <si>
    <t>16:45</t>
  </si>
  <si>
    <t>FL-RZSV35</t>
  </si>
  <si>
    <t>Megan Rowe</t>
  </si>
  <si>
    <t>FL-VDBM44</t>
  </si>
  <si>
    <t>FL-XRY7ZS</t>
  </si>
  <si>
    <t>FL-52GYBK</t>
  </si>
  <si>
    <t>FL-SM6H39</t>
  </si>
  <si>
    <t>FL-8PFG9C</t>
  </si>
  <si>
    <t>Sun</t>
  </si>
  <si>
    <t>FL-P2CCCZ</t>
  </si>
  <si>
    <t>Aisha Prescott</t>
  </si>
  <si>
    <t>FL-CNA8BM</t>
  </si>
  <si>
    <t>FL-7V8WC6</t>
  </si>
  <si>
    <t>Fatima Fairbanks</t>
  </si>
  <si>
    <t>FL-C5YQTF</t>
  </si>
  <si>
    <t>Susan Kendrick</t>
  </si>
  <si>
    <t>FL-8B3WFW</t>
  </si>
  <si>
    <t>Beth Ransom</t>
  </si>
  <si>
    <t>FL-UZUGAN</t>
  </si>
  <si>
    <t>FL-CW2T4V</t>
  </si>
  <si>
    <t>13:45</t>
  </si>
  <si>
    <t>FL-D3TJ5G</t>
  </si>
  <si>
    <t>FL-R8RQPE</t>
  </si>
  <si>
    <t>FL-VPJB74</t>
  </si>
  <si>
    <t>FL-MJUFVF</t>
  </si>
  <si>
    <t>FL-YDZMSV</t>
  </si>
  <si>
    <t>FL-2XJG5R</t>
  </si>
  <si>
    <t>Priyanka Osei</t>
  </si>
  <si>
    <t>FL-GAKFER</t>
  </si>
  <si>
    <t>FL-QHFAG8</t>
  </si>
  <si>
    <t>FL-C7PGHE</t>
  </si>
  <si>
    <t>FL-ET59YV</t>
  </si>
  <si>
    <t>FL-3XRG4Z</t>
  </si>
  <si>
    <t>11:45</t>
  </si>
  <si>
    <t>FL-6MFK9J</t>
  </si>
  <si>
    <t>FL-FYYARB</t>
  </si>
  <si>
    <t>Allison Dunmore</t>
  </si>
  <si>
    <t>FL-N2NWQB</t>
  </si>
  <si>
    <t>Andre Hargrove</t>
  </si>
  <si>
    <t>FL-XP55CY</t>
  </si>
  <si>
    <t>FL-CP8FXH</t>
  </si>
  <si>
    <t>FL-3AA5MT</t>
  </si>
  <si>
    <t>FL-A865FE</t>
  </si>
  <si>
    <t>Diane Patel</t>
  </si>
  <si>
    <t>FL-446HJ2</t>
  </si>
  <si>
    <t>Wendy Ramirez</t>
  </si>
  <si>
    <t>FL-5DMHUP</t>
  </si>
  <si>
    <t>FL-AP3RCZ</t>
  </si>
  <si>
    <t>FL-XQ6Q6H</t>
  </si>
  <si>
    <t>Karen Galloway</t>
  </si>
  <si>
    <t>FL-2N5M9P</t>
  </si>
  <si>
    <t>Molly Westbrook</t>
  </si>
  <si>
    <t>FL-4SS9AS</t>
  </si>
  <si>
    <t>Leah Tran</t>
  </si>
  <si>
    <t>FL-8A9ZSF</t>
  </si>
  <si>
    <t>FL-RPXC27</t>
  </si>
  <si>
    <t>Sam Pemberton</t>
  </si>
  <si>
    <t>FL-U2V9AS</t>
  </si>
  <si>
    <t>FL-FYU3QN</t>
  </si>
  <si>
    <t>FL-RXZGKG</t>
  </si>
  <si>
    <t>19:15</t>
  </si>
  <si>
    <t>Emily Chen</t>
  </si>
  <si>
    <t>FL-GWXHFV</t>
  </si>
  <si>
    <t>FL-CPV9E2</t>
  </si>
  <si>
    <t>FL-F2J3JN</t>
  </si>
  <si>
    <t>FL-83ZJDX</t>
  </si>
  <si>
    <t>FL-K9SJVW</t>
  </si>
  <si>
    <t>19:50</t>
  </si>
  <si>
    <t>Keisha Chen</t>
  </si>
  <si>
    <t>FL-CVHPKG</t>
  </si>
  <si>
    <t>FL-VZQGWB</t>
  </si>
  <si>
    <t>FL-89SW6Q</t>
  </si>
  <si>
    <t>FL-M7E9GQ</t>
  </si>
  <si>
    <t>David Underhill</t>
  </si>
  <si>
    <t>FL-AXJ4XQ</t>
  </si>
  <si>
    <t>FL-DGAX7B</t>
  </si>
  <si>
    <t>FL-TD4PKU</t>
  </si>
  <si>
    <t>FL-NQWWBM</t>
  </si>
  <si>
    <t>FL-R9DQM4</t>
  </si>
  <si>
    <t>Brooke Whitaker</t>
  </si>
  <si>
    <t>FL-X3ERRA</t>
  </si>
  <si>
    <t>David Eastman</t>
  </si>
  <si>
    <t>FL-6PXJ3M</t>
  </si>
  <si>
    <t>Diane Sheridan</t>
  </si>
  <si>
    <t>FL-TVKW4Q</t>
  </si>
  <si>
    <t>FL-K4SS24</t>
  </si>
  <si>
    <t>FL-CZVVMA</t>
  </si>
  <si>
    <t>FL-MQBKGM</t>
  </si>
  <si>
    <t>FL-PZUV88</t>
  </si>
  <si>
    <t>Greta Nakamura</t>
  </si>
  <si>
    <t>FL-V5GWUR</t>
  </si>
  <si>
    <t>Maya Prescott</t>
  </si>
  <si>
    <t>FL-4C4A3E</t>
  </si>
  <si>
    <t>FL-BAKEM5</t>
  </si>
  <si>
    <t>FL-5MVEE7</t>
  </si>
  <si>
    <t>FL-SDAJKX</t>
  </si>
  <si>
    <t>FL-7ACY5T</t>
  </si>
  <si>
    <t>Lucia Crowell</t>
  </si>
  <si>
    <t>FL-ZB9URY</t>
  </si>
  <si>
    <t>FL-WQMGMB</t>
  </si>
  <si>
    <t>FL-3JXZWS</t>
  </si>
  <si>
    <t>Caleb Hargrove</t>
  </si>
  <si>
    <t>FL-Q7B52M</t>
  </si>
  <si>
    <t>FL-Q4S46X</t>
  </si>
  <si>
    <t>Ana Osei</t>
  </si>
  <si>
    <t>FL-GHQRMW</t>
  </si>
  <si>
    <t>FL-QCF335</t>
  </si>
  <si>
    <t>FL-BYKZZV</t>
  </si>
  <si>
    <t>FL-77TGV4</t>
  </si>
  <si>
    <t>FL-TJMRS3</t>
  </si>
  <si>
    <t>FL-4NVR8Y</t>
  </si>
  <si>
    <t>Marcus Jessup</t>
  </si>
  <si>
    <t>FL-EJWMAT</t>
  </si>
  <si>
    <t>FL-BTRK6P</t>
  </si>
  <si>
    <t>FL-XRJGQJ</t>
  </si>
  <si>
    <t>FL-9BJ83M</t>
  </si>
  <si>
    <t>FL-QYSJGJ</t>
  </si>
  <si>
    <t>Luis Ramirez</t>
  </si>
  <si>
    <t>FL-P7UW5N</t>
  </si>
  <si>
    <t>FL-6XY85R</t>
  </si>
  <si>
    <t>FL-69PHC5</t>
  </si>
  <si>
    <t>FL-98WXQ9</t>
  </si>
  <si>
    <t>FL-BRD3A9</t>
  </si>
  <si>
    <t>FL-ZRCRWF</t>
  </si>
  <si>
    <t>FL-B38DKB</t>
  </si>
  <si>
    <t>FL-3RVNRY</t>
  </si>
  <si>
    <t>Ingrid Delacroix</t>
  </si>
  <si>
    <t>FL-ARZ2EU</t>
  </si>
  <si>
    <t>Keisha Nakamura</t>
  </si>
  <si>
    <t>FL-9SMNR9</t>
  </si>
  <si>
    <t>FL-HU2QHN</t>
  </si>
  <si>
    <t>FL-65SPRV</t>
  </si>
  <si>
    <t>FL-K7WBWD</t>
  </si>
  <si>
    <t>FL-AMYNJH</t>
  </si>
  <si>
    <t>FL-FPD8SR</t>
  </si>
  <si>
    <t>FL-FVNVXR</t>
  </si>
  <si>
    <t>FL-53DXTE</t>
  </si>
  <si>
    <t>FL-7DPZX5</t>
  </si>
  <si>
    <t>FL-B3G8R8</t>
  </si>
  <si>
    <t>Raj Jarvis</t>
  </si>
  <si>
    <t>FL-FWC4B6</t>
  </si>
  <si>
    <t>FL-WYGFYT</t>
  </si>
  <si>
    <t>Aisha Ziegler</t>
  </si>
  <si>
    <t>FL-PH37SH</t>
  </si>
  <si>
    <t>Leah Holcomb</t>
  </si>
  <si>
    <t>FL-337SDR</t>
  </si>
  <si>
    <t>FL-G8WXFB</t>
  </si>
  <si>
    <t>FL-ZEDSQQ</t>
  </si>
  <si>
    <t>14:50</t>
  </si>
  <si>
    <t>Sarah Ashby</t>
  </si>
  <si>
    <t>FL-V8PHYK</t>
  </si>
  <si>
    <t>FL-YPKC8P</t>
  </si>
  <si>
    <t>FL-8UJ5EJ</t>
  </si>
  <si>
    <t>FL-24P6FR</t>
  </si>
  <si>
    <t>FL-YTX283</t>
  </si>
  <si>
    <t>FL-WB3M3N</t>
  </si>
  <si>
    <t>FL-EQQFNG</t>
  </si>
  <si>
    <t>FL-J6FB8E</t>
  </si>
  <si>
    <t>Caleb Jarvis</t>
  </si>
  <si>
    <t>FL-FPD645</t>
  </si>
  <si>
    <t>17:50</t>
  </si>
  <si>
    <t>FL-AX6HD7</t>
  </si>
  <si>
    <t>FL-WPU89G</t>
  </si>
  <si>
    <t>Brooke Varga</t>
  </si>
  <si>
    <t>FL-6UG4TF</t>
  </si>
  <si>
    <t>Leila Ashby</t>
  </si>
  <si>
    <t>FL-A37RQY</t>
  </si>
  <si>
    <t>FL-K8UZYA</t>
  </si>
  <si>
    <t>FL-KBRSQW</t>
  </si>
  <si>
    <t>19:20</t>
  </si>
  <si>
    <t>Owen Moreno</t>
  </si>
  <si>
    <t>FL-9XVDA6</t>
  </si>
  <si>
    <t>FL-8SUM8D</t>
  </si>
  <si>
    <t>Andre Abernathy</t>
  </si>
  <si>
    <t>FL-XDRR97</t>
  </si>
  <si>
    <t>FL-2QUPR4</t>
  </si>
  <si>
    <t>Aisha Whitaker</t>
  </si>
  <si>
    <t>FL-QB3P8V</t>
  </si>
  <si>
    <t>10:15</t>
  </si>
  <si>
    <t>Lucia Kendrick</t>
  </si>
  <si>
    <t>FL-KV3JGA</t>
  </si>
  <si>
    <t>FL-XVZ3KS</t>
  </si>
  <si>
    <t>Rachel Moreno</t>
  </si>
  <si>
    <t>FL-UJABAH</t>
  </si>
  <si>
    <t>FL-8KBG5J</t>
  </si>
  <si>
    <t>FL-QZT3ZY</t>
  </si>
  <si>
    <t>Megan Iverson</t>
  </si>
  <si>
    <t>FL-GNKU84</t>
  </si>
  <si>
    <t>FL-M8KFU4</t>
  </si>
  <si>
    <t>FL-RBPJAZ</t>
  </si>
  <si>
    <t>Camille Prescott</t>
  </si>
  <si>
    <t>FL-A5AJYK</t>
  </si>
  <si>
    <t>FL-BVUKBH</t>
  </si>
  <si>
    <t>FL-ERHUAR</t>
  </si>
  <si>
    <t>Matthew Ingram</t>
  </si>
  <si>
    <t>FL-TKSSY9</t>
  </si>
  <si>
    <t>FL-H5XXAR</t>
  </si>
  <si>
    <t>FL-H4QJXA</t>
  </si>
  <si>
    <t>FL-GXEUSY</t>
  </si>
  <si>
    <t>FL-M5YGW2</t>
  </si>
  <si>
    <t>FL-2UE9XP</t>
  </si>
  <si>
    <t>FL-EDJ7FX</t>
  </si>
  <si>
    <t>FL-YF5WCC</t>
  </si>
  <si>
    <t>Grace Underhill</t>
  </si>
  <si>
    <t>FL-V94JD6</t>
  </si>
  <si>
    <t>FL-678XH8</t>
  </si>
  <si>
    <t>FL-GWUS7P</t>
  </si>
  <si>
    <t>FL-KHHY5V</t>
  </si>
  <si>
    <t>FL-VGCUQK</t>
  </si>
  <si>
    <t>FL-754TC2</t>
  </si>
  <si>
    <t>FL-W9KBBK</t>
  </si>
  <si>
    <t>FL-YYVEYT</t>
  </si>
  <si>
    <t>FL-QMCA5R</t>
  </si>
  <si>
    <t>FL-59X3Y8</t>
  </si>
  <si>
    <t>Beth Delacroix</t>
  </si>
  <si>
    <t>FL-63TH4A</t>
  </si>
  <si>
    <t>FL-GBRCP4</t>
  </si>
  <si>
    <t>FL-YHPS34</t>
  </si>
  <si>
    <t>FL-UNMXST</t>
  </si>
  <si>
    <t>Beth Mabry</t>
  </si>
  <si>
    <t>FL-V9HHVZ</t>
  </si>
  <si>
    <t>FL-9KEABW</t>
  </si>
  <si>
    <t>Hannah Hargrove</t>
  </si>
  <si>
    <t>FL-T8AE8C</t>
  </si>
  <si>
    <t>FL-UFXCX5</t>
  </si>
  <si>
    <t>FL-KW5VYH</t>
  </si>
  <si>
    <t>FL-99XH6F</t>
  </si>
  <si>
    <t>FL-3VRUSJ</t>
  </si>
  <si>
    <t>FL-2N7KWP</t>
  </si>
  <si>
    <t>FL-AZY2Q5</t>
  </si>
  <si>
    <t>James Hargrove</t>
  </si>
  <si>
    <t>FL-5M4CMJ</t>
  </si>
  <si>
    <t>FL-QAECZM</t>
  </si>
  <si>
    <t>FL-AVKV2W</t>
  </si>
  <si>
    <t>Natalie Chen</t>
  </si>
  <si>
    <t>FL-Q4GZ2V</t>
  </si>
  <si>
    <t>FL-R9GGBJ</t>
  </si>
  <si>
    <t>FL-DTR5JV</t>
  </si>
  <si>
    <t>Beth Santos</t>
  </si>
  <si>
    <t>FL-JNQB5H</t>
  </si>
  <si>
    <t>Leah Quill</t>
  </si>
  <si>
    <t>FL-NYABKE</t>
  </si>
  <si>
    <t>FL-77WD4R</t>
  </si>
  <si>
    <t>FL-3VRTS2</t>
  </si>
  <si>
    <t>FL-CQX36J</t>
  </si>
  <si>
    <t>Aisha Mabry</t>
  </si>
  <si>
    <t>FL-7WYYN3</t>
  </si>
  <si>
    <t>Abigail Merriweather</t>
  </si>
  <si>
    <t>FL-NZ22RT</t>
  </si>
  <si>
    <t>FL-5GGESD</t>
  </si>
  <si>
    <t>Karen Delacroix</t>
  </si>
  <si>
    <t>FL-SQVATP</t>
  </si>
  <si>
    <t>Fatima Kendrick</t>
  </si>
  <si>
    <t>FL-KJUPAN</t>
  </si>
  <si>
    <t>Ryan Tran</t>
  </si>
  <si>
    <t>FL-NAHUZZ</t>
  </si>
  <si>
    <t>FL-JMY8ZD</t>
  </si>
  <si>
    <t>Anjali Nakamura</t>
  </si>
  <si>
    <t>FL-AKFMWV</t>
  </si>
  <si>
    <t>FL-G3ATB5</t>
  </si>
  <si>
    <t>FL-YSAGCH</t>
  </si>
  <si>
    <t>18:20</t>
  </si>
  <si>
    <t>FL-RVGT2E</t>
  </si>
  <si>
    <t>FL-HHU982</t>
  </si>
  <si>
    <t>FL-YPKKGX</t>
  </si>
  <si>
    <t>FL-ER4KH2</t>
  </si>
  <si>
    <t>Lucia Lattimore</t>
  </si>
  <si>
    <t>FL-JQ7WXM</t>
  </si>
  <si>
    <t>FL-MNZAQ6</t>
  </si>
  <si>
    <t>FL-QMANB4</t>
  </si>
  <si>
    <t>Nora Pemberton</t>
  </si>
  <si>
    <t>FL-ECUE9Z</t>
  </si>
  <si>
    <t>Greta Thibodeaux</t>
  </si>
  <si>
    <t>FL-K2SNTY</t>
  </si>
  <si>
    <t>FL-YZSWKT</t>
  </si>
  <si>
    <t>FL-BC8PYQ</t>
  </si>
  <si>
    <t>FL-SHNPTK</t>
  </si>
  <si>
    <t>FL-KT3RMA</t>
  </si>
  <si>
    <t>FL-AEDASG</t>
  </si>
  <si>
    <t>FL-WSSKXR</t>
  </si>
  <si>
    <t>FL-DMPGNM</t>
  </si>
  <si>
    <t>FL-Z5K2NB</t>
  </si>
  <si>
    <t>David Ziegler</t>
  </si>
  <si>
    <t>FL-RN7AWP</t>
  </si>
  <si>
    <t>FL-EP4249</t>
  </si>
  <si>
    <t>15:15</t>
  </si>
  <si>
    <t>FL-3CYPMA</t>
  </si>
  <si>
    <t>FL-UVE54B</t>
  </si>
  <si>
    <t>FL-2XJNW3</t>
  </si>
  <si>
    <t>Olivia Hale</t>
  </si>
  <si>
    <t>FL-BQDWPR</t>
  </si>
  <si>
    <t>FL-WFQQER</t>
  </si>
  <si>
    <t>FL-A7V8FT</t>
  </si>
  <si>
    <t>Paige Chen</t>
  </si>
  <si>
    <t>FL-E99FMC</t>
  </si>
  <si>
    <t>FL-8AJ7QW</t>
  </si>
  <si>
    <t>FL-6BYJWV</t>
  </si>
  <si>
    <t>FL-X3YMGP</t>
  </si>
  <si>
    <t>FL-9H5TJ9</t>
  </si>
  <si>
    <t>FL-NMKTHB</t>
  </si>
  <si>
    <t>James Jarvis</t>
  </si>
  <si>
    <t>FL-58AN4K</t>
  </si>
  <si>
    <t>FL-B8Y686</t>
  </si>
  <si>
    <t>Imani Hargrove</t>
  </si>
  <si>
    <t>FL-QCN8YU</t>
  </si>
  <si>
    <t>FL-WCMCRM</t>
  </si>
  <si>
    <t>FL-SSHHHP</t>
  </si>
  <si>
    <t>FL-2UC4N4</t>
  </si>
  <si>
    <t>FL-SMWUJK</t>
  </si>
  <si>
    <t>FL-AS4YCA</t>
  </si>
  <si>
    <t>Isabel Delacroix</t>
  </si>
  <si>
    <t>FL-8DYPAB</t>
  </si>
  <si>
    <t>Sam Galloway</t>
  </si>
  <si>
    <t>FL-8WF7XZ</t>
  </si>
  <si>
    <t>Karen Hargrove</t>
  </si>
  <si>
    <t>FL-MBNEYA</t>
  </si>
  <si>
    <t>13:50</t>
  </si>
  <si>
    <t>James Ashby</t>
  </si>
  <si>
    <t>FL-3G8B7S</t>
  </si>
  <si>
    <t>FL-48XT2K</t>
  </si>
  <si>
    <t>FL-73P794</t>
  </si>
  <si>
    <t>FL-EFKUY7</t>
  </si>
  <si>
    <t>Keisha Delacroix</t>
  </si>
  <si>
    <t>FL-NTVKQ2</t>
  </si>
  <si>
    <t>FL-DJ26T8</t>
  </si>
  <si>
    <t>Grace Brennan</t>
  </si>
  <si>
    <t>FL-F7JABB</t>
  </si>
  <si>
    <t>FL-UGVNUR</t>
  </si>
  <si>
    <t>FL-RFZDS4</t>
  </si>
  <si>
    <t>FL-W5FHT7</t>
  </si>
  <si>
    <t>FL-M35Y6V</t>
  </si>
  <si>
    <t>17:20</t>
  </si>
  <si>
    <t>FL-A8WF74</t>
  </si>
  <si>
    <t>Rachel Kessler</t>
  </si>
  <si>
    <t>FL-FWRVD3</t>
  </si>
  <si>
    <t>FL-6C529X</t>
  </si>
  <si>
    <t>FL-HW8JY2</t>
  </si>
  <si>
    <t>Jenna Fennimore</t>
  </si>
  <si>
    <t>FL-2NXW4W</t>
  </si>
  <si>
    <t>18:50</t>
  </si>
  <si>
    <t>FL-7ESEN3</t>
  </si>
  <si>
    <t>FL-GMJW4E</t>
  </si>
  <si>
    <t>FL-28RTNR</t>
  </si>
  <si>
    <t>FL-C8FE9Y</t>
  </si>
  <si>
    <t>FL-ZJVH46</t>
  </si>
  <si>
    <t>FL-U4VGCY</t>
  </si>
  <si>
    <t>FL-J9AZS6</t>
  </si>
  <si>
    <t>FL-5957RU</t>
  </si>
  <si>
    <t>FL-43AJDR</t>
  </si>
  <si>
    <t>FL-X8R9VP</t>
  </si>
  <si>
    <t>FL-BXRWRV</t>
  </si>
  <si>
    <t>FL-WUXF3M</t>
  </si>
  <si>
    <t>FL-FZ2WQJ</t>
  </si>
  <si>
    <t>FL-E5QX43</t>
  </si>
  <si>
    <t>FL-M5GR6W</t>
  </si>
  <si>
    <t>FL-VYBWNU</t>
  </si>
  <si>
    <t>FL-HKCWQA</t>
  </si>
  <si>
    <t>Owen Fennimore</t>
  </si>
  <si>
    <t>FL-6BNBXH</t>
  </si>
  <si>
    <t>FL-RY3SSF</t>
  </si>
  <si>
    <t>Andre Rowe</t>
  </si>
  <si>
    <t>FL-Q9RWK4</t>
  </si>
  <si>
    <t>FL-BJAPEF</t>
  </si>
  <si>
    <t>16:20</t>
  </si>
  <si>
    <t>FL-HCXMKA</t>
  </si>
  <si>
    <t>Rachel Gentry</t>
  </si>
  <si>
    <t>FL-XX6UZ4</t>
  </si>
  <si>
    <t>FL-KBKPKZ</t>
  </si>
  <si>
    <t>FL-C4A3VG</t>
  </si>
  <si>
    <t>FL-D6PNXH</t>
  </si>
  <si>
    <t>FL-97MNVD</t>
  </si>
  <si>
    <t>FL-DCXQ52</t>
  </si>
  <si>
    <t>Wendy Tran</t>
  </si>
  <si>
    <t>FL-ZMAZYE</t>
  </si>
  <si>
    <t>FL-73XDUS</t>
  </si>
  <si>
    <t>FL-GZJCRQ</t>
  </si>
  <si>
    <t>Daniela Quill</t>
  </si>
  <si>
    <t>FL-PRAUK6</t>
  </si>
  <si>
    <t>Owen Jessup</t>
  </si>
  <si>
    <t>FL-BXFWQ4</t>
  </si>
  <si>
    <t>Luis Pemberton</t>
  </si>
  <si>
    <t>FL-4YT9PP</t>
  </si>
  <si>
    <t>Fatima Santos</t>
  </si>
  <si>
    <t>FL-43U5P5</t>
  </si>
  <si>
    <t>FL-USH3GJ</t>
  </si>
  <si>
    <t>FL-TTGZRB</t>
  </si>
  <si>
    <t>FL-SM7N4V</t>
  </si>
  <si>
    <t>FL-HCRGZW</t>
  </si>
  <si>
    <t>FL-ATJJBR</t>
  </si>
  <si>
    <t>Claire Jessup</t>
  </si>
  <si>
    <t>FL-UKWD25</t>
  </si>
  <si>
    <t>Aisha Lattimore</t>
  </si>
  <si>
    <t>FL-6X4PJE</t>
  </si>
  <si>
    <t>FL-VRJ43Y</t>
  </si>
  <si>
    <t>FL-94F9AA</t>
  </si>
  <si>
    <t>FL-MWQWRS</t>
  </si>
  <si>
    <t>FL-PN6Q57</t>
  </si>
  <si>
    <t>FL-TTWHST</t>
  </si>
  <si>
    <t>Ingrid Iverson</t>
  </si>
  <si>
    <t>FL-V9N5CY</t>
  </si>
  <si>
    <t>FL-NMZJ9W</t>
  </si>
  <si>
    <t>FL-B9GPVP</t>
  </si>
  <si>
    <t>Paige Thibodeaux</t>
  </si>
  <si>
    <t>FL-QVT2XA</t>
  </si>
  <si>
    <t>FL-PC9FFX</t>
  </si>
  <si>
    <t>FL-VMU2DP</t>
  </si>
  <si>
    <t>Paige Eastman</t>
  </si>
  <si>
    <t>FL-NTUBVH</t>
  </si>
  <si>
    <t>FL-V46BQG</t>
  </si>
  <si>
    <t>Kelsey Thibodeaux</t>
  </si>
  <si>
    <t>FL-B2A9SB</t>
  </si>
  <si>
    <t>FL-BVP4TN</t>
  </si>
  <si>
    <t>FL-9H8NPH</t>
  </si>
  <si>
    <t>FL-DXB8YM</t>
  </si>
  <si>
    <t>Wendy Tolliver</t>
  </si>
  <si>
    <t>FL-4AXBRU</t>
  </si>
  <si>
    <t>Daniela Merriweather</t>
  </si>
  <si>
    <t>FL-MNS5JE</t>
  </si>
  <si>
    <t>FL-X56BXQ</t>
  </si>
  <si>
    <t>FL-WA8SEX</t>
  </si>
  <si>
    <t>FL-MR4HA3</t>
  </si>
  <si>
    <t>FL-A52T82</t>
  </si>
  <si>
    <t>FL-BCCRF4</t>
  </si>
  <si>
    <t>FL-GSNM2W</t>
  </si>
  <si>
    <t>FL-HVD79R</t>
  </si>
  <si>
    <t>FL-K3QAME</t>
  </si>
  <si>
    <t>FL-PW3R8X</t>
  </si>
  <si>
    <t>Lauren Lattimore</t>
  </si>
  <si>
    <t>FL-B65XV2</t>
  </si>
  <si>
    <t>FL-UJV6BW</t>
  </si>
  <si>
    <t>FL-JWG25M</t>
  </si>
  <si>
    <t>FL-TKQ637</t>
  </si>
  <si>
    <t>FL-7SGUQJ</t>
  </si>
  <si>
    <t>FL-CBZUMQ</t>
  </si>
  <si>
    <t>FL-NPDFCA</t>
  </si>
  <si>
    <t>FL-MJFBWU</t>
  </si>
  <si>
    <t>FL-CMPXX4</t>
  </si>
  <si>
    <t>FL-82VF69</t>
  </si>
  <si>
    <t>FL-M7986Z</t>
  </si>
  <si>
    <t>FL-NSCXTE</t>
  </si>
  <si>
    <t>FL-FFBSHF</t>
  </si>
  <si>
    <t>FL-AUAE2Y</t>
  </si>
  <si>
    <t>FL-J52TRM</t>
  </si>
  <si>
    <t>FL-PRXYCX</t>
  </si>
  <si>
    <t>FL-F9BMM2</t>
  </si>
  <si>
    <t>Sarah Thibodeaux</t>
  </si>
  <si>
    <t>FL-X7PX4F</t>
  </si>
  <si>
    <t>FL-92777V</t>
  </si>
  <si>
    <t>FL-JPPUYM</t>
  </si>
  <si>
    <t>FL-ANE54T</t>
  </si>
  <si>
    <t>FL-AUPAC2</t>
  </si>
  <si>
    <t>FL-GGB5N3</t>
  </si>
  <si>
    <t>Beth Oakley</t>
  </si>
  <si>
    <t>FL-P96SY4</t>
  </si>
  <si>
    <t>FL-67H7CS</t>
  </si>
  <si>
    <t>FL-5KTXP4</t>
  </si>
  <si>
    <t>FL-FQFYR2</t>
  </si>
  <si>
    <t>FL-MRDVBT</t>
  </si>
  <si>
    <t>FL-6J2VWH</t>
  </si>
  <si>
    <t>Claire Brennan</t>
  </si>
  <si>
    <t>FL-9DAW44</t>
  </si>
  <si>
    <t>FL-PGSVTJ</t>
  </si>
  <si>
    <t>FL-8F8YKW</t>
  </si>
  <si>
    <t>FL-TC5ASJ</t>
  </si>
  <si>
    <t>FL-9YJTW3</t>
  </si>
  <si>
    <t>FL-VWR7MK</t>
  </si>
  <si>
    <t>FL-W866ZF</t>
  </si>
  <si>
    <t>FL-477U3E</t>
  </si>
  <si>
    <t>Isabel Abernathy</t>
  </si>
  <si>
    <t>FL-6VHNSG</t>
  </si>
  <si>
    <t>FL-RP4KM8</t>
  </si>
  <si>
    <t>FL-8RZBAB</t>
  </si>
  <si>
    <t>FL-EYF6SQ</t>
  </si>
  <si>
    <t>FL-2FBKZ4</t>
  </si>
  <si>
    <t>FL-TWHDXN</t>
  </si>
  <si>
    <t>FL-3A8N3U</t>
  </si>
  <si>
    <t>FL-KUAF2V</t>
  </si>
  <si>
    <t>Leila Ziegler</t>
  </si>
  <si>
    <t>FL-KM9YPE</t>
  </si>
  <si>
    <t>FL-363MFW</t>
  </si>
  <si>
    <t>FL-6DV9QA</t>
  </si>
  <si>
    <t>Mei Mabry</t>
  </si>
  <si>
    <t>FL-UT4SBH</t>
  </si>
  <si>
    <t>FL-SUYYDU</t>
  </si>
  <si>
    <t>FL-CM7QU2</t>
  </si>
  <si>
    <t>FL-SYXDE8</t>
  </si>
  <si>
    <t>FL-GX4WWQ</t>
  </si>
  <si>
    <t>FL-UETNXZ</t>
  </si>
  <si>
    <t>FL-NJQACA</t>
  </si>
  <si>
    <t>FL-84YE27</t>
  </si>
  <si>
    <t>Claire Briggs</t>
  </si>
  <si>
    <t>FL-5GKYQE</t>
  </si>
  <si>
    <t>FL-A4JA2C</t>
  </si>
  <si>
    <t>Daniel Fairbanks</t>
  </si>
  <si>
    <t>FL-AAW87M</t>
  </si>
  <si>
    <t>FL-DVXKSY</t>
  </si>
  <si>
    <t>FL-TF655R</t>
  </si>
  <si>
    <t>FL-PY234D</t>
  </si>
  <si>
    <t>FL-549CT8</t>
  </si>
  <si>
    <t>FL-5MW89E</t>
  </si>
  <si>
    <t>FL-67BMGP</t>
  </si>
  <si>
    <t>Tessa Okafor</t>
  </si>
  <si>
    <t>FL-2AZ25E</t>
  </si>
  <si>
    <t>FL-FAVNDM</t>
  </si>
  <si>
    <t>FL-5BEGDT</t>
  </si>
  <si>
    <t>Wendy Oakley</t>
  </si>
  <si>
    <t>FL-GUMXZQ</t>
  </si>
  <si>
    <t>FL-F7UJ3N</t>
  </si>
  <si>
    <t>FL-KXBJEA</t>
  </si>
  <si>
    <t>FL-R432GX</t>
  </si>
  <si>
    <t>Sam Bishop</t>
  </si>
  <si>
    <t>FL-CFN8KS</t>
  </si>
  <si>
    <t>FL-JKMTDA</t>
  </si>
  <si>
    <t>Brooke Oakley</t>
  </si>
  <si>
    <t>FL-NB6PRW</t>
  </si>
  <si>
    <t>FL-XECV8T</t>
  </si>
  <si>
    <t>FL-7G794Q</t>
  </si>
  <si>
    <t>FL-6TBMQE</t>
  </si>
  <si>
    <t>FL-DZM6S4</t>
  </si>
  <si>
    <t>FL-RJR2ZD</t>
  </si>
  <si>
    <t>FL-B2Y3H7</t>
  </si>
  <si>
    <t>Andre Santos</t>
  </si>
  <si>
    <t>FL-QJ9EXA</t>
  </si>
  <si>
    <t>FL-TAVCJ6</t>
  </si>
  <si>
    <t>FL-RMPPR6</t>
  </si>
  <si>
    <t>Owen Santos</t>
  </si>
  <si>
    <t>FL-52GTXM</t>
  </si>
  <si>
    <t>FL-EH6JF4</t>
  </si>
  <si>
    <t>FL-D2PXW5</t>
  </si>
  <si>
    <t>Wendy Prescott</t>
  </si>
  <si>
    <t>FL-BBW7BD</t>
  </si>
  <si>
    <t>FL-H4AVX5</t>
  </si>
  <si>
    <t>FL-9QZXVH</t>
  </si>
  <si>
    <t>FL-23AC7X</t>
  </si>
  <si>
    <t>FL-4MGFFA</t>
  </si>
  <si>
    <t>Karen Calloway</t>
  </si>
  <si>
    <t>FL-YJH7EK</t>
  </si>
  <si>
    <t>FL-DMS5U6</t>
  </si>
  <si>
    <t>FL-UCB98E</t>
  </si>
  <si>
    <t>Keisha Ziegler</t>
  </si>
  <si>
    <t>FL-M33SKW</t>
  </si>
  <si>
    <t>FL-R3J2SR</t>
  </si>
  <si>
    <t>FL-VQQXRG</t>
  </si>
  <si>
    <t>FL-JWF9WJ</t>
  </si>
  <si>
    <t>FL-G4TVCS</t>
  </si>
  <si>
    <t>FL-GMDEW9</t>
  </si>
  <si>
    <t>FL-EZBZEB</t>
  </si>
  <si>
    <t>FL-AF4PYG</t>
  </si>
  <si>
    <t>FL-4DREJJ</t>
  </si>
  <si>
    <t>FL-AU2U8Q</t>
  </si>
  <si>
    <t>FL-YWUEC9</t>
  </si>
  <si>
    <t>FL-FGAJE9</t>
  </si>
  <si>
    <t>FL-VUZZ6S</t>
  </si>
  <si>
    <t>FL-N4FYEG</t>
  </si>
  <si>
    <t>FL-PX36SN</t>
  </si>
  <si>
    <t>Ingrid Ransom</t>
  </si>
  <si>
    <t>FL-3HZQ5V</t>
  </si>
  <si>
    <t>FL-YSFEYU</t>
  </si>
  <si>
    <t>FL-D9ZUAW</t>
  </si>
  <si>
    <t>FL-RQ4SGC</t>
  </si>
  <si>
    <t>FL-38M4TW</t>
  </si>
  <si>
    <t>FL-ZXYMRN</t>
  </si>
  <si>
    <t>FL-MATKBD</t>
  </si>
  <si>
    <t>FL-N5UA9C</t>
  </si>
  <si>
    <t>FL-Q6B6Z7</t>
  </si>
  <si>
    <t>FL-WU38S3</t>
  </si>
  <si>
    <t>FL-MJCBH6</t>
  </si>
  <si>
    <t>FL-S6WS3J</t>
  </si>
  <si>
    <t>Leila Underhill</t>
  </si>
  <si>
    <t>FL-FQBNHB</t>
  </si>
  <si>
    <t>FL-X35PRF</t>
  </si>
  <si>
    <t>Sarah Calloway</t>
  </si>
  <si>
    <t>FL-KQXQXP</t>
  </si>
  <si>
    <t>FL-EQSZNH</t>
  </si>
  <si>
    <t>FL-HNP5XC</t>
  </si>
  <si>
    <t>FL-CB5VTR</t>
  </si>
  <si>
    <t>FL-5Z9XGM</t>
  </si>
  <si>
    <t>FL-Q8S8GP</t>
  </si>
  <si>
    <t>FL-PJKPCC</t>
  </si>
  <si>
    <t>FL-KXWQJM</t>
  </si>
  <si>
    <t>FL-3KMAZH</t>
  </si>
  <si>
    <t>Fatima Ramirez</t>
  </si>
  <si>
    <t>FL-RTYMZ3</t>
  </si>
  <si>
    <t>FL-PEBKQE</t>
  </si>
  <si>
    <t>FL-4U22X4</t>
  </si>
  <si>
    <t>FL-79MFJA</t>
  </si>
  <si>
    <t>FL-6HQMQ6</t>
  </si>
  <si>
    <t>FL-29GR73</t>
  </si>
  <si>
    <t>FL-69V22S</t>
  </si>
  <si>
    <t>FL-R6ARPU</t>
  </si>
  <si>
    <t>FL-RBTVFT</t>
  </si>
  <si>
    <t>FL-S5V4VV</t>
  </si>
  <si>
    <t>FL-AQ5WKH</t>
  </si>
  <si>
    <t>FL-PT8YWV</t>
  </si>
  <si>
    <t>FL-NESK5Y</t>
  </si>
  <si>
    <t>FL-YEBH43</t>
  </si>
  <si>
    <t>Megan Bishop</t>
  </si>
  <si>
    <t>FL-G4GK4G</t>
  </si>
  <si>
    <t>FL-H3XGGN</t>
  </si>
  <si>
    <t>FL-FQ95ZX</t>
  </si>
  <si>
    <t>FL-FPQ2DC</t>
  </si>
  <si>
    <t>FL-J2ESDR</t>
  </si>
  <si>
    <t>FL-F69RJC</t>
  </si>
  <si>
    <t>FL-QSMPKZ</t>
  </si>
  <si>
    <t>FL-A2H8BN</t>
  </si>
  <si>
    <t>Matthew Rowe</t>
  </si>
  <si>
    <t>FL-EPG2VQ</t>
  </si>
  <si>
    <t>FL-XU5G37</t>
  </si>
  <si>
    <t>FL-ZDK4BF</t>
  </si>
  <si>
    <t>FL-PBPX5R</t>
  </si>
  <si>
    <t>FL-RAEWSJ</t>
  </si>
  <si>
    <t>Diane Delacroix</t>
  </si>
  <si>
    <t>FL-EVSTP3</t>
  </si>
  <si>
    <t>FL-3FRG7A</t>
  </si>
  <si>
    <t>FL-M7RMG4</t>
  </si>
  <si>
    <t>FL-JQERZ7</t>
  </si>
  <si>
    <t>Caroline Briggs</t>
  </si>
  <si>
    <t>FL-CHEE8K</t>
  </si>
  <si>
    <t>FL-F4AE3V</t>
  </si>
  <si>
    <t>FL-54H6SZ</t>
  </si>
  <si>
    <t>FL-VV4BK4</t>
  </si>
  <si>
    <t>FL-YW9GHF</t>
  </si>
  <si>
    <t>FL-NGFESE</t>
  </si>
  <si>
    <t>FL-K4CW49</t>
  </si>
  <si>
    <t>FL-BW36GV</t>
  </si>
  <si>
    <t>FL-TSNH33</t>
  </si>
  <si>
    <t>FL-HDYQ3X</t>
  </si>
  <si>
    <t>FL-AUQNA8</t>
  </si>
  <si>
    <t>FL-D7DJYD</t>
  </si>
  <si>
    <t>FL-DPT6UM</t>
  </si>
  <si>
    <t>FL-E7SJ7K</t>
  </si>
  <si>
    <t>Claire Kowalski</t>
  </si>
  <si>
    <t>FL-RUA3W8</t>
  </si>
  <si>
    <t>FL-HGFE55</t>
  </si>
  <si>
    <t>FL-3E8B53</t>
  </si>
  <si>
    <t>FL-EDZVF7</t>
  </si>
  <si>
    <t>FL-XP82JP</t>
  </si>
  <si>
    <t>FL-2YUFWH</t>
  </si>
  <si>
    <t>FL-9DXAVZ</t>
  </si>
  <si>
    <t>FL-WC7MXN</t>
  </si>
  <si>
    <t>FL-APD7QS</t>
  </si>
  <si>
    <t>FL-W43YS3</t>
  </si>
  <si>
    <t>Leila Hargrove</t>
  </si>
  <si>
    <t>FL-PM6MSM</t>
  </si>
  <si>
    <t>FL-BKG6PA</t>
  </si>
  <si>
    <t>FL-6N8R5U</t>
  </si>
  <si>
    <t>Kelsey Sheridan</t>
  </si>
  <si>
    <t>FL-HSBWQU</t>
  </si>
  <si>
    <t>FL-XD3MDM</t>
  </si>
  <si>
    <t>FL-S7JBJR</t>
  </si>
  <si>
    <t>FL-7HNHQ4</t>
  </si>
  <si>
    <t>FL-9Q4A9Z</t>
  </si>
  <si>
    <t>FL-HSM393</t>
  </si>
  <si>
    <t>FL-ZCDKNS</t>
  </si>
  <si>
    <t>FL-28FUPN</t>
  </si>
  <si>
    <t>FL-ZKASWA</t>
  </si>
  <si>
    <t>FL-UQYJS2</t>
  </si>
  <si>
    <t>FL-UGVSS9</t>
  </si>
  <si>
    <t>FL-J5WU39</t>
  </si>
  <si>
    <t>FL-7CZ7S9</t>
  </si>
  <si>
    <t>Daniel Kessler</t>
  </si>
  <si>
    <t>FL-VDXNBC</t>
  </si>
  <si>
    <t>FL-WWV743</t>
  </si>
  <si>
    <t>FL-R3TYR4</t>
  </si>
  <si>
    <t>Emily Kessler</t>
  </si>
  <si>
    <t>FL-BHDEUC</t>
  </si>
  <si>
    <t>FL-ZVCFPK</t>
  </si>
  <si>
    <t>FL-SV97KJ</t>
  </si>
  <si>
    <t>FL-C9R8GN</t>
  </si>
  <si>
    <t>FL-DNYQ3C</t>
  </si>
  <si>
    <t>FL-3SX7AM</t>
  </si>
  <si>
    <t>FL-9885QW</t>
  </si>
  <si>
    <t>Opens</t>
  </si>
  <si>
    <t>Closes</t>
  </si>
  <si>
    <t>Open hours</t>
  </si>
  <si>
    <t>Mon</t>
  </si>
  <si>
    <t>Total</t>
  </si>
  <si>
    <t>Role</t>
  </si>
  <si>
    <t>Treatments offered</t>
  </si>
  <si>
    <t>Days on roster</t>
  </si>
  <si>
    <t>Hours available</t>
  </si>
  <si>
    <t>Lead massage therapist, LMT</t>
  </si>
  <si>
    <t>Massage, Body treatments</t>
  </si>
  <si>
    <t>Massage therapist, LMT</t>
  </si>
  <si>
    <t>Senior esthetician</t>
  </si>
  <si>
    <t>Esthetician</t>
  </si>
  <si>
    <t>Facials, Body treatments</t>
  </si>
  <si>
    <t>Body treatment specialist, LMT</t>
  </si>
  <si>
    <t>Body treatments, Massage</t>
  </si>
  <si>
    <t>Used for</t>
  </si>
  <si>
    <t>Notes</t>
  </si>
  <si>
    <t>Days open</t>
  </si>
  <si>
    <t>Massage suite, heated table</t>
  </si>
  <si>
    <t>Massage suite, garden window</t>
  </si>
  <si>
    <t>Massage and dry body treatments</t>
  </si>
  <si>
    <t>Facial room, magnifier lamp</t>
  </si>
  <si>
    <t>Facial room, also used for back facials</t>
  </si>
  <si>
    <t>Wet room with Vichy shower</t>
  </si>
  <si>
    <t>Type</t>
  </si>
  <si>
    <t>Membership</t>
  </si>
  <si>
    <t>Package</t>
  </si>
  <si>
    <t>Luis Abernathy</t>
  </si>
  <si>
    <t>Kelsey Prescott</t>
  </si>
  <si>
    <t>James Chen</t>
  </si>
  <si>
    <t>Marcus Ramirez</t>
  </si>
  <si>
    <t>Karen Santos</t>
  </si>
  <si>
    <t>Rachel Kendrick</t>
  </si>
  <si>
    <t>Ryan Sheridan</t>
  </si>
  <si>
    <t>Allison Abernathy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</si>
</sst>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#,##0"/>
    <numFmt numFmtId="165" formatCode="&quot;$&quot;#,##0.00"/>
    <numFmt numFmtId="166" formatCode="0.0%"/>
    <numFmt numFmtId="167" formatCode="#,##0.0"/>
    <numFmt numFmtId="168" formatCode="mmm d, yyyy"/>
    <numFmt numFmtId="169" formatCode="ddd mmm d"/>
  </numFmts>
  <fonts count="6" x14ac:knownFonts="1">
    <font>
      <color theme="1"/>
      <family val="2"/>
      <scheme val="minor"/>
      <sz val="11"/>
      <name val="Calibri"/>
    </font>
    <font>
      <b/>
      <color rgb="FF1F3A2E"/>
      <sz val="15"/>
    </font>
    <font>
      <i/>
      <color rgb="FF56635B"/>
      <sz val="10"/>
    </font>
    <font>
      <b/>
      <color rgb="FF1F3A2E"/>
      <sz val="12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EF1EA"/>
      </patternFill>
    </fill>
    <fill>
      <patternFill patternType="solid">
        <fgColor rgb="FF1F3A2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5DBD2"/>
      </bottom>
      <diagonal/>
    </border>
    <border>
      <left/>
      <right/>
      <top style="thin">
        <color rgb="FF1F3A2E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0" fontId="4" fillId="2" borderId="2" xfId="0" applyFont="1" applyFill="1" applyBorder="1"/>
    <xf numFmtId="164" fontId="4" fillId="2" borderId="2" xfId="0" applyNumberFormat="1" applyFont="1" applyFill="1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6" fontId="4" fillId="2" borderId="2" xfId="0" applyNumberFormat="1" applyFont="1" applyFill="1" applyBorder="1"/>
    <xf numFmtId="167" fontId="0" fillId="0" borderId="1" xfId="0" applyNumberFormat="1" applyBorder="1"/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3" fontId="4" fillId="2" borderId="2" xfId="0" applyNumberFormat="1" applyFont="1" applyFill="1" applyBorder="1"/>
    <xf numFmtId="165" fontId="4" fillId="2" borderId="2" xfId="0" applyNumberFormat="1" applyFont="1" applyFill="1" applyBorder="1"/>
    <xf numFmtId="167" fontId="4" fillId="2" borderId="2" xfId="0" applyNumberFormat="1" applyFont="1" applyFill="1" applyBorder="1"/>
    <xf numFmtId="168" fontId="0" fillId="0" borderId="0" xfId="0" applyNumberFormat="1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168" fontId="5" fillId="3" borderId="0" xfId="0" applyNumberFormat="1" applyFont="1" applyFill="1" applyAlignment="1">
      <alignment vertical="center" wrapText="1"/>
    </xf>
    <xf numFmtId="3" fontId="5" fillId="3" borderId="0" xfId="0" applyNumberFormat="1" applyFont="1" applyFill="1" applyAlignment="1">
      <alignment vertical="center" wrapText="1"/>
    </xf>
    <xf numFmtId="2" fontId="5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9" fontId="0" fillId="0" borderId="0" xfId="0" applyNumberFormat="1"/>
    <xf numFmtId="18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169" fontId="5" fillId="3" borderId="0" xfId="0" applyNumberFormat="1" applyFont="1" applyFill="1" applyAlignment="1">
      <alignment vertical="center" wrapText="1"/>
    </xf>
    <xf numFmtId="18" fontId="5" fillId="3" borderId="0" xfId="0" applyNumberFormat="1" applyFont="1" applyFill="1" applyAlignment="1">
      <alignment vertical="center" wrapText="1"/>
    </xf>
    <xf numFmtId="167" fontId="5" fillId="3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center"/>
    </xf>
    <xf numFmtId="169" fontId="4" fillId="2" borderId="2" xfId="0" applyNumberFormat="1" applyFont="1" applyFill="1" applyBorder="1"/>
    <xf numFmtId="18" fontId="4" fillId="2" borderId="2" xfId="0" applyNumberFormat="1" applyFont="1" applyFill="1" applyBorder="1"/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3A2E"/>
    <pageSetUpPr fitToPage="1"/>
  </sheetPr>
  <dimension ref="A1:F74"/>
  <sheetViews>
    <sheetView workbookViewId="0" showGridLines="0"/>
  </sheetViews>
  <sheetFormatPr defaultRowHeight="15" outlineLevelRow="0" outlineLevelCol="0" x14ac:dyDescent="55"/>
  <cols>
    <col min="1" max="1" width="36" customWidth="1"/>
    <col min="2" max="4" width="15" customWidth="1"/>
    <col min="5" max="5" width="17" customWidth="1"/>
    <col min="6" max="6" width="15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4" ht="20" customHeight="1" spans="1:1" x14ac:dyDescent="0.25">
      <c r="A4" s="3" t="s">
        <v>2</v>
      </c>
    </row>
    <row r="5" spans="1:2" x14ac:dyDescent="0.25">
      <c r="A5" s="4" t="s">
        <v>3</v>
      </c>
      <c r="B5" s="5">
        <f>SUMIFS(Bookings!$M$2:$M$672,Bookings!$N$2:$N$672,"Completed")</f>
        <v>86245</v>
      </c>
    </row>
    <row r="6" spans="1:2" x14ac:dyDescent="0.25">
      <c r="A6" s="4" t="s">
        <v>4</v>
      </c>
      <c r="B6" s="5">
        <f>SUM('Package sales'!$E$2:$E$57)</f>
        <v>12140</v>
      </c>
    </row>
    <row r="7" spans="1:2" x14ac:dyDescent="0.25">
      <c r="A7" s="6" t="s">
        <v>5</v>
      </c>
      <c r="B7" s="7">
        <f>B5+B6</f>
        <v>98385</v>
      </c>
    </row>
    <row r="8" spans="1:2" x14ac:dyDescent="0.25">
      <c r="A8" s="4" t="s">
        <v>6</v>
      </c>
      <c r="B8" s="8">
        <f>COUNTIF(Bookings!$N$2:$N$672,"Completed")</f>
        <v>627</v>
      </c>
    </row>
    <row r="9" spans="1:2" x14ac:dyDescent="0.25">
      <c r="A9" s="4" t="s">
        <v>7</v>
      </c>
      <c r="B9" s="9">
        <f>IF(B8=0,0,B5/B8)</f>
        <v>137.5518341307815</v>
      </c>
    </row>
    <row r="10" spans="1:2" x14ac:dyDescent="0.25">
      <c r="A10" s="4" t="s">
        <v>8</v>
      </c>
      <c r="B10" s="8">
        <f>COUNTIF(Bookings!$N$2:$N$672,"Cancelled")</f>
        <v>44</v>
      </c>
    </row>
    <row r="11" spans="1:2" x14ac:dyDescent="0.25">
      <c r="A11" s="4" t="s">
        <v>9</v>
      </c>
      <c r="B11" s="10">
        <f>IF(COUNTA(Bookings!$A$2:$A$672)=0,0,B10/COUNTA(Bookings!$A$2:$A$672))</f>
        <v>0.06557377049180328</v>
      </c>
    </row>
    <row r="12" spans="1:2" x14ac:dyDescent="0.25">
      <c r="A12" s="6" t="s">
        <v>10</v>
      </c>
      <c r="B12" s="11">
        <f>F32</f>
        <v>0.5489277958740499</v>
      </c>
    </row>
    <row r="13" spans="1:2" x14ac:dyDescent="0.25">
      <c r="A13" s="6" t="s">
        <v>11</v>
      </c>
      <c r="B13" s="11">
        <f>E43</f>
        <v>0.46043943533697634</v>
      </c>
    </row>
    <row r="14" spans="1:2" x14ac:dyDescent="0.25">
      <c r="A14" s="4" t="s">
        <v>12</v>
      </c>
      <c r="B14" s="12">
        <f>E32</f>
        <v>1228</v>
      </c>
    </row>
    <row r="16" ht="20" customHeight="1" spans="1:1" x14ac:dyDescent="0.25">
      <c r="A16" s="3" t="s">
        <v>13</v>
      </c>
    </row>
    <row r="17" ht="22" customHeight="1" spans="1:5" x14ac:dyDescent="0.25">
      <c r="A17" s="13" t="s">
        <v>14</v>
      </c>
      <c r="B17" s="14" t="s">
        <v>15</v>
      </c>
      <c r="C17" s="14" t="s">
        <v>16</v>
      </c>
      <c r="D17" s="14" t="s">
        <v>17</v>
      </c>
      <c r="E17" s="14" t="s">
        <v>18</v>
      </c>
    </row>
    <row r="18" spans="1:5" x14ac:dyDescent="0.25">
      <c r="A18" s="4" t="s">
        <v>19</v>
      </c>
      <c r="B18" s="8">
        <f>COUNTIFS(Bookings!$H$2:$H$672,A18,Bookings!$N$2:$N$672,"Completed")</f>
        <v>334</v>
      </c>
      <c r="C18" s="5">
        <f>SUMIFS(Bookings!$M$2:$M$672,Bookings!$H$2:$H$672,A18,Bookings!$N$2:$N$672,"Completed")</f>
        <v>48725</v>
      </c>
      <c r="D18" s="10">
        <f>IF($C$21=0,0,C18/$C$21)</f>
        <v>0.5649602875529016</v>
      </c>
      <c r="E18" s="9">
        <f>IF(B18=0,0,C18/B18)</f>
        <v>145.88323353293413</v>
      </c>
    </row>
    <row r="19" spans="1:5" x14ac:dyDescent="0.25">
      <c r="A19" s="4" t="s">
        <v>20</v>
      </c>
      <c r="B19" s="8">
        <f>COUNTIFS(Bookings!$H$2:$H$672,A19,Bookings!$N$2:$N$672,"Completed")</f>
        <v>196</v>
      </c>
      <c r="C19" s="5">
        <f>SUMIFS(Bookings!$M$2:$M$672,Bookings!$H$2:$H$672,A19,Bookings!$N$2:$N$672,"Completed")</f>
        <v>25240</v>
      </c>
      <c r="D19" s="10">
        <f>IF($C$21=0,0,C19/$C$21)</f>
        <v>0.2926546466461824</v>
      </c>
      <c r="E19" s="9">
        <f>IF(B19=0,0,C19/B19)</f>
        <v>128.77551020408163</v>
      </c>
    </row>
    <row r="20" spans="1:5" x14ac:dyDescent="0.25">
      <c r="A20" s="4" t="s">
        <v>21</v>
      </c>
      <c r="B20" s="8">
        <f>COUNTIFS(Bookings!$H$2:$H$672,A20,Bookings!$N$2:$N$672,"Completed")</f>
        <v>97</v>
      </c>
      <c r="C20" s="5">
        <f>SUMIFS(Bookings!$M$2:$M$672,Bookings!$H$2:$H$672,A20,Bookings!$N$2:$N$672,"Completed")</f>
        <v>12280</v>
      </c>
      <c r="D20" s="10">
        <f>IF($C$21=0,0,C20/$C$21)</f>
        <v>0.142385065800916</v>
      </c>
      <c r="E20" s="9">
        <f>IF(B20=0,0,C20/B20)</f>
        <v>126.5979381443299</v>
      </c>
    </row>
    <row r="21" spans="1:5" x14ac:dyDescent="0.25">
      <c r="A21" s="6" t="s">
        <v>22</v>
      </c>
      <c r="B21" s="15">
        <f>SUM(B18:B20)</f>
        <v>627</v>
      </c>
      <c r="C21" s="7">
        <f>SUM(C18:C20)</f>
        <v>86245</v>
      </c>
      <c r="D21" s="11">
        <f>SUM(D18:D20)</f>
        <v>1</v>
      </c>
      <c r="E21" s="16">
        <f>IF(B21=0,0,C21/B21)</f>
        <v>137.5518341307815</v>
      </c>
    </row>
    <row r="24" ht="20" customHeight="1" spans="1:1" x14ac:dyDescent="0.25">
      <c r="A24" s="3" t="s">
        <v>23</v>
      </c>
    </row>
    <row r="25" ht="22" customHeight="1" spans="1:6" x14ac:dyDescent="0.25">
      <c r="A25" s="13" t="s">
        <v>24</v>
      </c>
      <c r="B25" s="14" t="s">
        <v>15</v>
      </c>
      <c r="C25" s="14" t="s">
        <v>16</v>
      </c>
      <c r="D25" s="14" t="s">
        <v>25</v>
      </c>
      <c r="E25" s="14" t="s">
        <v>26</v>
      </c>
      <c r="F25" s="14" t="s">
        <v>27</v>
      </c>
    </row>
    <row r="26" spans="1:6" x14ac:dyDescent="0.25">
      <c r="A26" s="4" t="s">
        <v>28</v>
      </c>
      <c r="B26" s="8">
        <f>COUNTIFS(Bookings!$I$2:$I$672,A26,Bookings!$N$2:$N$672,"Completed")</f>
        <v>109</v>
      </c>
      <c r="C26" s="5">
        <f>SUMIFS(Bookings!$M$2:$M$672,Bookings!$I$2:$I$672,A26,Bookings!$N$2:$N$672,"Completed")</f>
        <v>15110</v>
      </c>
      <c r="D26" s="12">
        <f>SUMIFS(Bookings!$L$2:$L$672,Bookings!$I$2:$I$672,A26,Bookings!$N$2:$N$672,"&lt;&gt;Cancelled")</f>
        <v>120</v>
      </c>
      <c r="E26" s="12">
        <f>Therapists!E2</f>
        <v>216</v>
      </c>
      <c r="F26" s="10">
        <f>IF(E26=0,0,D26/E26)</f>
        <v>0.5555555555555556</v>
      </c>
    </row>
    <row r="27" spans="1:6" x14ac:dyDescent="0.25">
      <c r="A27" s="4" t="s">
        <v>29</v>
      </c>
      <c r="B27" s="8">
        <f>COUNTIFS(Bookings!$I$2:$I$672,A27,Bookings!$N$2:$N$672,"Completed")</f>
        <v>87</v>
      </c>
      <c r="C27" s="5">
        <f>SUMIFS(Bookings!$M$2:$M$672,Bookings!$I$2:$I$672,A27,Bookings!$N$2:$N$672,"Completed")</f>
        <v>12945</v>
      </c>
      <c r="D27" s="12">
        <f>SUMIFS(Bookings!$L$2:$L$672,Bookings!$I$2:$I$672,A27,Bookings!$N$2:$N$672,"&lt;&gt;Cancelled")</f>
        <v>103.5</v>
      </c>
      <c r="E27" s="12">
        <f>Therapists!E3</f>
        <v>194</v>
      </c>
      <c r="F27" s="10">
        <f>IF(E27=0,0,D27/E27)</f>
        <v>0.5335051546391752</v>
      </c>
    </row>
    <row r="28" spans="1:6" x14ac:dyDescent="0.25">
      <c r="A28" s="4" t="s">
        <v>30</v>
      </c>
      <c r="B28" s="8">
        <f>COUNTIFS(Bookings!$I$2:$I$672,A28,Bookings!$N$2:$N$672,"Completed")</f>
        <v>115</v>
      </c>
      <c r="C28" s="5">
        <f>SUMIFS(Bookings!$M$2:$M$672,Bookings!$I$2:$I$672,A28,Bookings!$N$2:$N$672,"Completed")</f>
        <v>14780</v>
      </c>
      <c r="D28" s="12">
        <f>SUMIFS(Bookings!$L$2:$L$672,Bookings!$I$2:$I$672,A28,Bookings!$N$2:$N$672,"&lt;&gt;Cancelled")</f>
        <v>109.66666666666667</v>
      </c>
      <c r="E28" s="12">
        <f>Therapists!E4</f>
        <v>216</v>
      </c>
      <c r="F28" s="10">
        <f>IF(E28=0,0,D28/E28)</f>
        <v>0.5077160493827161</v>
      </c>
    </row>
    <row r="29" spans="1:6" x14ac:dyDescent="0.25">
      <c r="A29" s="4" t="s">
        <v>31</v>
      </c>
      <c r="B29" s="8">
        <f>COUNTIFS(Bookings!$I$2:$I$672,A29,Bookings!$N$2:$N$672,"Completed")</f>
        <v>113</v>
      </c>
      <c r="C29" s="5">
        <f>SUMIFS(Bookings!$M$2:$M$672,Bookings!$I$2:$I$672,A29,Bookings!$N$2:$N$672,"Completed")</f>
        <v>14630</v>
      </c>
      <c r="D29" s="12">
        <f>SUMIFS(Bookings!$L$2:$L$672,Bookings!$I$2:$I$672,A29,Bookings!$N$2:$N$672,"&lt;&gt;Cancelled")</f>
        <v>109.91666666666667</v>
      </c>
      <c r="E29" s="12">
        <f>Therapists!E5</f>
        <v>194</v>
      </c>
      <c r="F29" s="10">
        <f>IF(E29=0,0,D29/E29)</f>
        <v>0.5665807560137457</v>
      </c>
    </row>
    <row r="30" spans="1:6" x14ac:dyDescent="0.25">
      <c r="A30" s="4" t="s">
        <v>32</v>
      </c>
      <c r="B30" s="8">
        <f>COUNTIFS(Bookings!$I$2:$I$672,A30,Bookings!$N$2:$N$672,"Completed")</f>
        <v>109</v>
      </c>
      <c r="C30" s="5">
        <f>SUMIFS(Bookings!$M$2:$M$672,Bookings!$I$2:$I$672,A30,Bookings!$N$2:$N$672,"Completed")</f>
        <v>15355</v>
      </c>
      <c r="D30" s="12">
        <f>SUMIFS(Bookings!$L$2:$L$672,Bookings!$I$2:$I$672,A30,Bookings!$N$2:$N$672,"&lt;&gt;Cancelled")</f>
        <v>123.5</v>
      </c>
      <c r="E30" s="12">
        <f>Therapists!E6</f>
        <v>204</v>
      </c>
      <c r="F30" s="10">
        <f>IF(E30=0,0,D30/E30)</f>
        <v>0.6053921568627451</v>
      </c>
    </row>
    <row r="31" spans="1:6" x14ac:dyDescent="0.25">
      <c r="A31" s="4" t="s">
        <v>33</v>
      </c>
      <c r="B31" s="8">
        <f>COUNTIFS(Bookings!$I$2:$I$672,A31,Bookings!$N$2:$N$672,"Completed")</f>
        <v>94</v>
      </c>
      <c r="C31" s="5">
        <f>SUMIFS(Bookings!$M$2:$M$672,Bookings!$I$2:$I$672,A31,Bookings!$N$2:$N$672,"Completed")</f>
        <v>13425</v>
      </c>
      <c r="D31" s="12">
        <f>SUMIFS(Bookings!$L$2:$L$672,Bookings!$I$2:$I$672,A31,Bookings!$N$2:$N$672,"&lt;&gt;Cancelled")</f>
        <v>107.5</v>
      </c>
      <c r="E31" s="12">
        <f>Therapists!E7</f>
        <v>204</v>
      </c>
      <c r="F31" s="10">
        <f>IF(E31=0,0,D31/E31)</f>
        <v>0.5269607843137255</v>
      </c>
    </row>
    <row r="32" spans="1:6" x14ac:dyDescent="0.25">
      <c r="A32" s="6" t="s">
        <v>34</v>
      </c>
      <c r="B32" s="15">
        <f>SUM(B26:B31)</f>
        <v>627</v>
      </c>
      <c r="C32" s="7">
        <f>SUM(C26:C31)</f>
        <v>86245</v>
      </c>
      <c r="D32" s="17">
        <f>SUM(D26:D31)</f>
        <v>674.0833333333334</v>
      </c>
      <c r="E32" s="17">
        <f>SUM(E26:E31)</f>
        <v>1228</v>
      </c>
      <c r="F32" s="11">
        <f>IF(E32=0,0,D32/E32)</f>
        <v>0.5489277958740499</v>
      </c>
    </row>
    <row r="35" ht="20" customHeight="1" spans="1:1" x14ac:dyDescent="0.25">
      <c r="A35" s="3" t="s">
        <v>35</v>
      </c>
    </row>
    <row r="36" ht="22" customHeight="1" spans="1:5" x14ac:dyDescent="0.25">
      <c r="A36" s="13" t="s">
        <v>36</v>
      </c>
      <c r="B36" s="14" t="s">
        <v>37</v>
      </c>
      <c r="C36" s="14" t="s">
        <v>25</v>
      </c>
      <c r="D36" s="14" t="s">
        <v>26</v>
      </c>
      <c r="E36" s="14" t="s">
        <v>27</v>
      </c>
    </row>
    <row r="37" spans="1:5" x14ac:dyDescent="0.25">
      <c r="A37" s="4" t="s">
        <v>38</v>
      </c>
      <c r="B37" s="8">
        <f>COUNTIFS(Bookings!$J$2:$J$672,A37,Bookings!$N$2:$N$672,"&lt;&gt;Cancelled")</f>
        <v>131</v>
      </c>
      <c r="C37" s="12">
        <f>SUMIFS(Bookings!$L$2:$L$672,Bookings!$J$2:$J$672,A37,Bookings!$N$2:$N$672,"&lt;&gt;Cancelled")</f>
        <v>150.5</v>
      </c>
      <c r="D37" s="12">
        <f>Rooms!E2</f>
        <v>244</v>
      </c>
      <c r="E37" s="10">
        <f>IF(D37=0,0,C37/D37)</f>
        <v>0.6168032786885246</v>
      </c>
    </row>
    <row r="38" spans="1:5" x14ac:dyDescent="0.25">
      <c r="A38" s="4" t="s">
        <v>39</v>
      </c>
      <c r="B38" s="8">
        <f>COUNTIFS(Bookings!$J$2:$J$672,A38,Bookings!$N$2:$N$672,"&lt;&gt;Cancelled")</f>
        <v>119</v>
      </c>
      <c r="C38" s="12">
        <f>SUMIFS(Bookings!$L$2:$L$672,Bookings!$J$2:$J$672,A38,Bookings!$N$2:$N$672,"&lt;&gt;Cancelled")</f>
        <v>139.25</v>
      </c>
      <c r="D38" s="12">
        <f>Rooms!E3</f>
        <v>244</v>
      </c>
      <c r="E38" s="10">
        <f>IF(D38=0,0,C38/D38)</f>
        <v>0.5706967213114754</v>
      </c>
    </row>
    <row r="39" spans="1:5" x14ac:dyDescent="0.25">
      <c r="A39" s="4" t="s">
        <v>40</v>
      </c>
      <c r="B39" s="8">
        <f>COUNTIFS(Bookings!$J$2:$J$672,A39,Bookings!$N$2:$N$672,"&lt;&gt;Cancelled")</f>
        <v>101</v>
      </c>
      <c r="C39" s="12">
        <f>SUMIFS(Bookings!$L$2:$L$672,Bookings!$J$2:$J$672,A39,Bookings!$N$2:$N$672,"&lt;&gt;Cancelled")</f>
        <v>119.75</v>
      </c>
      <c r="D39" s="12">
        <f>Rooms!E4</f>
        <v>244</v>
      </c>
      <c r="E39" s="10">
        <f>IF(D39=0,0,C39/D39)</f>
        <v>0.49077868852459017</v>
      </c>
    </row>
    <row r="40" spans="1:5" x14ac:dyDescent="0.25">
      <c r="A40" s="4" t="s">
        <v>41</v>
      </c>
      <c r="B40" s="8">
        <f>COUNTIFS(Bookings!$J$2:$J$672,A40,Bookings!$N$2:$N$672,"&lt;&gt;Cancelled")</f>
        <v>125</v>
      </c>
      <c r="C40" s="12">
        <f>SUMIFS(Bookings!$L$2:$L$672,Bookings!$J$2:$J$672,A40,Bookings!$N$2:$N$672,"&lt;&gt;Cancelled")</f>
        <v>120.58333333333333</v>
      </c>
      <c r="D40" s="12">
        <f>Rooms!E5</f>
        <v>244</v>
      </c>
      <c r="E40" s="10">
        <f>IF(D40=0,0,C40/D40)</f>
        <v>0.49419398907103823</v>
      </c>
    </row>
    <row r="41" spans="1:5" x14ac:dyDescent="0.25">
      <c r="A41" s="4" t="s">
        <v>42</v>
      </c>
      <c r="B41" s="8">
        <f>COUNTIFS(Bookings!$J$2:$J$672,A41,Bookings!$N$2:$N$672,"&lt;&gt;Cancelled")</f>
        <v>73</v>
      </c>
      <c r="C41" s="12">
        <f>SUMIFS(Bookings!$L$2:$L$672,Bookings!$J$2:$J$672,A41,Bookings!$N$2:$N$672,"&lt;&gt;Cancelled")</f>
        <v>68.5</v>
      </c>
      <c r="D41" s="12">
        <f>Rooms!E6</f>
        <v>244</v>
      </c>
      <c r="E41" s="10">
        <f>IF(D41=0,0,C41/D41)</f>
        <v>0.2807377049180328</v>
      </c>
    </row>
    <row r="42" spans="1:5" x14ac:dyDescent="0.25">
      <c r="A42" s="4" t="s">
        <v>43</v>
      </c>
      <c r="B42" s="8">
        <f>COUNTIFS(Bookings!$J$2:$J$672,A42,Bookings!$N$2:$N$672,"&lt;&gt;Cancelled")</f>
        <v>78</v>
      </c>
      <c r="C42" s="12">
        <f>SUMIFS(Bookings!$L$2:$L$672,Bookings!$J$2:$J$672,A42,Bookings!$N$2:$N$672,"&lt;&gt;Cancelled")</f>
        <v>75.5</v>
      </c>
      <c r="D42" s="12">
        <f>Rooms!E7</f>
        <v>244</v>
      </c>
      <c r="E42" s="10">
        <f>IF(D42=0,0,C42/D42)</f>
        <v>0.3094262295081967</v>
      </c>
    </row>
    <row r="43" spans="1:5" x14ac:dyDescent="0.25">
      <c r="A43" s="6" t="s">
        <v>44</v>
      </c>
      <c r="B43" s="15">
        <f>SUM(B37:B42)</f>
        <v>627</v>
      </c>
      <c r="C43" s="17">
        <f>SUM(C37:C42)</f>
        <v>674.0833333333334</v>
      </c>
      <c r="D43" s="17">
        <f>SUM(D37:D42)</f>
        <v>1464</v>
      </c>
      <c r="E43" s="11">
        <f>IF(D43=0,0,C43/D43)</f>
        <v>0.46043943533697634</v>
      </c>
    </row>
    <row r="46" ht="20" customHeight="1" spans="1:1" x14ac:dyDescent="0.25">
      <c r="A46" s="3" t="s">
        <v>45</v>
      </c>
    </row>
    <row r="47" ht="22" customHeight="1" spans="1:5" x14ac:dyDescent="0.25">
      <c r="A47" s="13" t="s">
        <v>46</v>
      </c>
      <c r="B47" s="14" t="s">
        <v>47</v>
      </c>
      <c r="C47" s="14" t="s">
        <v>15</v>
      </c>
      <c r="D47" s="14" t="s">
        <v>16</v>
      </c>
      <c r="E47" s="14" t="s">
        <v>17</v>
      </c>
    </row>
    <row r="48" spans="1:5" x14ac:dyDescent="0.25">
      <c r="A48" s="4" t="s">
        <v>48</v>
      </c>
      <c r="B48" s="8">
        <v>60</v>
      </c>
      <c r="C48" s="8">
        <f>COUNTIFS(Bookings!$G$2:$G$672,A48,Bookings!$K$2:$K$672,B48,Bookings!$N$2:$N$672,"Completed")</f>
        <v>100</v>
      </c>
      <c r="D48" s="5">
        <f>SUMIFS(Bookings!$M$2:$M$672,Bookings!$G$2:$G$672,A48,Bookings!$K$2:$K$672,B48,Bookings!$N$2:$N$672,"Completed")</f>
        <v>12500</v>
      </c>
      <c r="E48" s="10">
        <f>IF($D$64=0,0,D48/$D$64)</f>
        <v>0.14493593831526466</v>
      </c>
    </row>
    <row r="49" spans="1:5" x14ac:dyDescent="0.25">
      <c r="A49" s="4" t="s">
        <v>48</v>
      </c>
      <c r="B49" s="8">
        <v>90</v>
      </c>
      <c r="C49" s="8">
        <f>COUNTIFS(Bookings!$G$2:$G$672,A49,Bookings!$K$2:$K$672,B49,Bookings!$N$2:$N$672,"Completed")</f>
        <v>46</v>
      </c>
      <c r="D49" s="5">
        <f>SUMIFS(Bookings!$M$2:$M$672,Bookings!$G$2:$G$672,A49,Bookings!$K$2:$K$672,B49,Bookings!$N$2:$N$672,"Completed")</f>
        <v>8050</v>
      </c>
      <c r="E49" s="10">
        <f>IF($D$64=0,0,D49/$D$64)</f>
        <v>0.09333874427503043</v>
      </c>
    </row>
    <row r="50" spans="1:5" x14ac:dyDescent="0.25">
      <c r="A50" s="4" t="s">
        <v>49</v>
      </c>
      <c r="B50" s="8">
        <v>60</v>
      </c>
      <c r="C50" s="8">
        <f>COUNTIFS(Bookings!$G$2:$G$672,A50,Bookings!$K$2:$K$672,B50,Bookings!$N$2:$N$672,"Completed")</f>
        <v>70</v>
      </c>
      <c r="D50" s="5">
        <f>SUMIFS(Bookings!$M$2:$M$672,Bookings!$G$2:$G$672,A50,Bookings!$K$2:$K$672,B50,Bookings!$N$2:$N$672,"Completed")</f>
        <v>9450</v>
      </c>
      <c r="E50" s="10">
        <f>IF($D$64=0,0,D50/$D$64)</f>
        <v>0.10957156936634008</v>
      </c>
    </row>
    <row r="51" spans="1:5" x14ac:dyDescent="0.25">
      <c r="A51" s="4" t="s">
        <v>49</v>
      </c>
      <c r="B51" s="8">
        <v>90</v>
      </c>
      <c r="C51" s="8">
        <f>COUNTIFS(Bookings!$G$2:$G$672,A51,Bookings!$K$2:$K$672,B51,Bookings!$N$2:$N$672,"Completed")</f>
        <v>33</v>
      </c>
      <c r="D51" s="5">
        <f>SUMIFS(Bookings!$M$2:$M$672,Bookings!$G$2:$G$672,A51,Bookings!$K$2:$K$672,B51,Bookings!$N$2:$N$672,"Completed")</f>
        <v>6105</v>
      </c>
      <c r="E51" s="10">
        <f>IF($D$64=0,0,D51/$D$64)</f>
        <v>0.07078671227317526</v>
      </c>
    </row>
    <row r="52" spans="1:5" x14ac:dyDescent="0.25">
      <c r="A52" s="4" t="s">
        <v>50</v>
      </c>
      <c r="B52" s="8">
        <v>75</v>
      </c>
      <c r="C52" s="8">
        <f>COUNTIFS(Bookings!$G$2:$G$672,A52,Bookings!$K$2:$K$672,B52,Bookings!$N$2:$N$672,"Completed")</f>
        <v>27</v>
      </c>
      <c r="D52" s="5">
        <f>SUMIFS(Bookings!$M$2:$M$672,Bookings!$G$2:$G$672,A52,Bookings!$K$2:$K$672,B52,Bookings!$N$2:$N$672,"Completed")</f>
        <v>4320</v>
      </c>
      <c r="E52" s="10">
        <f>IF($D$64=0,0,D52/$D$64)</f>
        <v>0.050089860281755466</v>
      </c>
    </row>
    <row r="53" spans="1:5" x14ac:dyDescent="0.25">
      <c r="A53" s="4" t="s">
        <v>51</v>
      </c>
      <c r="B53" s="8">
        <v>60</v>
      </c>
      <c r="C53" s="8">
        <f>COUNTIFS(Bookings!$G$2:$G$672,A53,Bookings!$K$2:$K$672,B53,Bookings!$N$2:$N$672,"Completed")</f>
        <v>20</v>
      </c>
      <c r="D53" s="5">
        <f>SUMIFS(Bookings!$M$2:$M$672,Bookings!$G$2:$G$672,A53,Bookings!$K$2:$K$672,B53,Bookings!$N$2:$N$672,"Completed")</f>
        <v>2600</v>
      </c>
      <c r="E53" s="10">
        <f>IF($D$64=0,0,D53/$D$64)</f>
        <v>0.030146675169575046</v>
      </c>
    </row>
    <row r="54" spans="1:5" x14ac:dyDescent="0.25">
      <c r="A54" s="4" t="s">
        <v>52</v>
      </c>
      <c r="B54" s="8">
        <v>75</v>
      </c>
      <c r="C54" s="8">
        <f>COUNTIFS(Bookings!$G$2:$G$672,A54,Bookings!$K$2:$K$672,B54,Bookings!$N$2:$N$672,"Completed")</f>
        <v>38</v>
      </c>
      <c r="D54" s="5">
        <f>SUMIFS(Bookings!$M$2:$M$672,Bookings!$G$2:$G$672,A54,Bookings!$K$2:$K$672,B54,Bookings!$N$2:$N$672,"Completed")</f>
        <v>5700</v>
      </c>
      <c r="E54" s="10">
        <f>IF($D$64=0,0,D54/$D$64)</f>
        <v>0.06609078787176068</v>
      </c>
    </row>
    <row r="55" spans="1:5" x14ac:dyDescent="0.25">
      <c r="A55" s="4" t="s">
        <v>53</v>
      </c>
      <c r="B55" s="8">
        <v>60</v>
      </c>
      <c r="C55" s="8">
        <f>COUNTIFS(Bookings!$G$2:$G$672,A55,Bookings!$K$2:$K$672,B55,Bookings!$N$2:$N$672,"Completed")</f>
        <v>76</v>
      </c>
      <c r="D55" s="5">
        <f>SUMIFS(Bookings!$M$2:$M$672,Bookings!$G$2:$G$672,A55,Bookings!$K$2:$K$672,B55,Bookings!$N$2:$N$672,"Completed")</f>
        <v>9880</v>
      </c>
      <c r="E55" s="10">
        <f>IF($D$64=0,0,D55/$D$64)</f>
        <v>0.11455736564438518</v>
      </c>
    </row>
    <row r="56" spans="1:5" x14ac:dyDescent="0.25">
      <c r="A56" s="4" t="s">
        <v>54</v>
      </c>
      <c r="B56" s="8">
        <v>50</v>
      </c>
      <c r="C56" s="8">
        <f>COUNTIFS(Bookings!$G$2:$G$672,A56,Bookings!$K$2:$K$672,B56,Bookings!$N$2:$N$672,"Completed")</f>
        <v>37</v>
      </c>
      <c r="D56" s="5">
        <f>SUMIFS(Bookings!$M$2:$M$672,Bookings!$G$2:$G$672,A56,Bookings!$K$2:$K$672,B56,Bookings!$N$2:$N$672,"Completed")</f>
        <v>4255</v>
      </c>
      <c r="E56" s="10">
        <f>IF($D$64=0,0,D56/$D$64)</f>
        <v>0.04933619340251609</v>
      </c>
    </row>
    <row r="57" spans="1:5" x14ac:dyDescent="0.25">
      <c r="A57" s="4" t="s">
        <v>55</v>
      </c>
      <c r="B57" s="8">
        <v>60</v>
      </c>
      <c r="C57" s="8">
        <f>COUNTIFS(Bookings!$G$2:$G$672,A57,Bookings!$K$2:$K$672,B57,Bookings!$N$2:$N$672,"Completed")</f>
        <v>27</v>
      </c>
      <c r="D57" s="5">
        <f>SUMIFS(Bookings!$M$2:$M$672,Bookings!$G$2:$G$672,A57,Bookings!$K$2:$K$672,B57,Bookings!$N$2:$N$672,"Completed")</f>
        <v>4050</v>
      </c>
      <c r="E57" s="10">
        <f>IF($D$64=0,0,D57/$D$64)</f>
        <v>0.046959244014145744</v>
      </c>
    </row>
    <row r="58" spans="1:5" x14ac:dyDescent="0.25">
      <c r="A58" s="4" t="s">
        <v>56</v>
      </c>
      <c r="B58" s="8">
        <v>75</v>
      </c>
      <c r="C58" s="8">
        <f>COUNTIFS(Bookings!$G$2:$G$672,A58,Bookings!$K$2:$K$672,B58,Bookings!$N$2:$N$672,"Completed")</f>
        <v>33</v>
      </c>
      <c r="D58" s="5">
        <f>SUMIFS(Bookings!$M$2:$M$672,Bookings!$G$2:$G$672,A58,Bookings!$K$2:$K$672,B58,Bookings!$N$2:$N$672,"Completed")</f>
        <v>5445</v>
      </c>
      <c r="E58" s="10">
        <f>IF($D$64=0,0,D58/$D$64)</f>
        <v>0.06313409473012928</v>
      </c>
    </row>
    <row r="59" spans="1:5" x14ac:dyDescent="0.25">
      <c r="A59" s="4" t="s">
        <v>57</v>
      </c>
      <c r="B59" s="8">
        <v>30</v>
      </c>
      <c r="C59" s="8">
        <f>COUNTIFS(Bookings!$G$2:$G$672,A59,Bookings!$K$2:$K$672,B59,Bookings!$N$2:$N$672,"Completed")</f>
        <v>23</v>
      </c>
      <c r="D59" s="5">
        <f>SUMIFS(Bookings!$M$2:$M$672,Bookings!$G$2:$G$672,A59,Bookings!$K$2:$K$672,B59,Bookings!$N$2:$N$672,"Completed")</f>
        <v>1610</v>
      </c>
      <c r="E59" s="10">
        <f>IF($D$64=0,0,D59/$D$64)</f>
        <v>0.018667748855006088</v>
      </c>
    </row>
    <row r="60" spans="1:5" x14ac:dyDescent="0.25">
      <c r="A60" s="4" t="s">
        <v>58</v>
      </c>
      <c r="B60" s="8">
        <v>45</v>
      </c>
      <c r="C60" s="8">
        <f>COUNTIFS(Bookings!$G$2:$G$672,A60,Bookings!$K$2:$K$672,B60,Bookings!$N$2:$N$672,"Completed")</f>
        <v>33</v>
      </c>
      <c r="D60" s="5">
        <f>SUMIFS(Bookings!$M$2:$M$672,Bookings!$G$2:$G$672,A60,Bookings!$K$2:$K$672,B60,Bookings!$N$2:$N$672,"Completed")</f>
        <v>3135</v>
      </c>
      <c r="E60" s="10">
        <f>IF($D$64=0,0,D60/$D$64)</f>
        <v>0.03634993332946838</v>
      </c>
    </row>
    <row r="61" spans="1:5" x14ac:dyDescent="0.25">
      <c r="A61" s="4" t="s">
        <v>59</v>
      </c>
      <c r="B61" s="8">
        <v>75</v>
      </c>
      <c r="C61" s="8">
        <f>COUNTIFS(Bookings!$G$2:$G$672,A61,Bookings!$K$2:$K$672,B61,Bookings!$N$2:$N$672,"Completed")</f>
        <v>23</v>
      </c>
      <c r="D61" s="5">
        <f>SUMIFS(Bookings!$M$2:$M$672,Bookings!$G$2:$G$672,A61,Bookings!$K$2:$K$672,B61,Bookings!$N$2:$N$672,"Completed")</f>
        <v>3450</v>
      </c>
      <c r="E61" s="10">
        <f>IF($D$64=0,0,D61/$D$64)</f>
        <v>0.040002318975013045</v>
      </c>
    </row>
    <row r="62" spans="1:5" x14ac:dyDescent="0.25">
      <c r="A62" s="4" t="s">
        <v>60</v>
      </c>
      <c r="B62" s="8">
        <v>90</v>
      </c>
      <c r="C62" s="8">
        <f>COUNTIFS(Bookings!$G$2:$G$672,A62,Bookings!$K$2:$K$672,B62,Bookings!$N$2:$N$672,"Completed")</f>
        <v>18</v>
      </c>
      <c r="D62" s="5">
        <f>SUMIFS(Bookings!$M$2:$M$672,Bookings!$G$2:$G$672,A62,Bookings!$K$2:$K$672,B62,Bookings!$N$2:$N$672,"Completed")</f>
        <v>3510</v>
      </c>
      <c r="E62" s="10">
        <f>IF($D$64=0,0,D62/$D$64)</f>
        <v>0.040698011478926314</v>
      </c>
    </row>
    <row r="63" spans="1:5" x14ac:dyDescent="0.25">
      <c r="A63" s="4" t="s">
        <v>61</v>
      </c>
      <c r="B63" s="8">
        <v>45</v>
      </c>
      <c r="C63" s="8">
        <f>COUNTIFS(Bookings!$G$2:$G$672,A63,Bookings!$K$2:$K$672,B63,Bookings!$N$2:$N$672,"Completed")</f>
        <v>23</v>
      </c>
      <c r="D63" s="5">
        <f>SUMIFS(Bookings!$M$2:$M$672,Bookings!$G$2:$G$672,A63,Bookings!$K$2:$K$672,B63,Bookings!$N$2:$N$672,"Completed")</f>
        <v>2185</v>
      </c>
      <c r="E63" s="10">
        <f>IF($D$64=0,0,D63/$D$64)</f>
        <v>0.025334802017508262</v>
      </c>
    </row>
    <row r="64" spans="1:5" x14ac:dyDescent="0.25">
      <c r="A64" s="6" t="s">
        <v>22</v>
      </c>
      <c r="B64" s="6"/>
      <c r="C64" s="15">
        <f>SUM(C48:C63)</f>
        <v>627</v>
      </c>
      <c r="D64" s="7">
        <f>SUM(D48:D63)</f>
        <v>86245</v>
      </c>
      <c r="E64" s="11">
        <f>SUM(E48:E63)</f>
        <v>1</v>
      </c>
    </row>
    <row r="67" ht="20" customHeight="1" spans="1:1" x14ac:dyDescent="0.25">
      <c r="A67" s="3" t="s">
        <v>62</v>
      </c>
    </row>
    <row r="68" ht="22" customHeight="1" spans="1:3" x14ac:dyDescent="0.25">
      <c r="A68" s="13" t="s">
        <v>63</v>
      </c>
      <c r="B68" s="14" t="s">
        <v>64</v>
      </c>
      <c r="C68" s="14" t="s">
        <v>16</v>
      </c>
    </row>
    <row r="69" spans="1:3" x14ac:dyDescent="0.25">
      <c r="A69" s="4" t="s">
        <v>65</v>
      </c>
      <c r="B69" s="8">
        <f>COUNTIF('Package sales'!$C$2:$C$57,A69)</f>
        <v>12</v>
      </c>
      <c r="C69" s="5">
        <f>SUMIF('Package sales'!$C$2:$C$57,A69,'Package sales'!$E$2:$E$57)</f>
        <v>4140</v>
      </c>
    </row>
    <row r="70" spans="1:3" x14ac:dyDescent="0.25">
      <c r="A70" s="4" t="s">
        <v>66</v>
      </c>
      <c r="B70" s="8">
        <f>COUNTIF('Package sales'!$C$2:$C$57,A70)</f>
        <v>4</v>
      </c>
      <c r="C70" s="5">
        <f>SUMIF('Package sales'!$C$2:$C$57,A70,'Package sales'!$E$2:$E$57)</f>
        <v>1760</v>
      </c>
    </row>
    <row r="71" spans="1:3" x14ac:dyDescent="0.25">
      <c r="A71" s="4" t="s">
        <v>67</v>
      </c>
      <c r="B71" s="8">
        <f>COUNTIF('Package sales'!$C$2:$C$57,A71)</f>
        <v>4</v>
      </c>
      <c r="C71" s="5">
        <f>SUMIF('Package sales'!$C$2:$C$57,A71,'Package sales'!$E$2:$E$57)</f>
        <v>1580</v>
      </c>
    </row>
    <row r="72" spans="1:3" x14ac:dyDescent="0.25">
      <c r="A72" s="4" t="s">
        <v>68</v>
      </c>
      <c r="B72" s="8">
        <f>COUNTIF('Package sales'!$C$2:$C$57,A72)</f>
        <v>25</v>
      </c>
      <c r="C72" s="5">
        <f>SUMIF('Package sales'!$C$2:$C$57,A72,'Package sales'!$E$2:$E$57)</f>
        <v>2625</v>
      </c>
    </row>
    <row r="73" spans="1:3" x14ac:dyDescent="0.25">
      <c r="A73" s="4" t="s">
        <v>69</v>
      </c>
      <c r="B73" s="8">
        <f>COUNTIF('Package sales'!$C$2:$C$57,A73)</f>
        <v>11</v>
      </c>
      <c r="C73" s="5">
        <f>SUMIF('Package sales'!$C$2:$C$57,A73,'Package sales'!$E$2:$E$57)</f>
        <v>2035</v>
      </c>
    </row>
    <row r="74" spans="1:3" x14ac:dyDescent="0.25">
      <c r="A74" s="6" t="s">
        <v>70</v>
      </c>
      <c r="B74" s="15">
        <f>SUM(B69:B73)</f>
        <v>56</v>
      </c>
      <c r="C74" s="7">
        <f>SUM(C69:C73)</f>
        <v>12140</v>
      </c>
    </row>
  </sheetData>
  <mergeCells count="2">
    <mergeCell ref="A1:F1"/>
    <mergeCell ref="A2:F2"/>
  </mergeCells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style="18" customWidth="1"/>
    <col min="3" max="3" width="7" customWidth="1"/>
    <col min="4" max="5" width="8" customWidth="1"/>
    <col min="6" max="6" width="26" customWidth="1"/>
    <col min="7" max="7" width="30" customWidth="1"/>
    <col min="8" max="8" width="18" customWidth="1"/>
    <col min="9" max="9" width="20" customWidth="1"/>
    <col min="10" max="10" width="13" customWidth="1"/>
    <col min="11" max="11" width="11" style="19" customWidth="1"/>
    <col min="12" max="12" width="10" style="20" customWidth="1"/>
    <col min="13" max="13" width="11" style="21" customWidth="1"/>
    <col min="14" max="14" width="13" customWidth="1"/>
  </cols>
  <sheetData>
    <row r="1" ht="22" customHeight="1" spans="1:14" x14ac:dyDescent="0.25">
      <c r="A1" s="13" t="s">
        <v>71</v>
      </c>
      <c r="B1" s="22" t="s">
        <v>72</v>
      </c>
      <c r="C1" s="13" t="s">
        <v>73</v>
      </c>
      <c r="D1" s="13" t="s">
        <v>74</v>
      </c>
      <c r="E1" s="13" t="s">
        <v>75</v>
      </c>
      <c r="F1" s="13" t="s">
        <v>76</v>
      </c>
      <c r="G1" s="13" t="s">
        <v>46</v>
      </c>
      <c r="H1" s="13" t="s">
        <v>14</v>
      </c>
      <c r="I1" s="13" t="s">
        <v>24</v>
      </c>
      <c r="J1" s="13" t="s">
        <v>36</v>
      </c>
      <c r="K1" s="23" t="s">
        <v>47</v>
      </c>
      <c r="L1" s="24" t="s">
        <v>77</v>
      </c>
      <c r="M1" s="25" t="s">
        <v>78</v>
      </c>
      <c r="N1" s="13" t="s">
        <v>79</v>
      </c>
    </row>
    <row r="2" spans="1:14" x14ac:dyDescent="0.25">
      <c r="A2" t="s">
        <v>80</v>
      </c>
      <c r="B2" s="18">
        <v>46266</v>
      </c>
      <c r="C2" t="s">
        <v>81</v>
      </c>
      <c r="D2" t="s">
        <v>82</v>
      </c>
      <c r="E2" t="s">
        <v>83</v>
      </c>
      <c r="F2" t="s">
        <v>84</v>
      </c>
      <c r="G2" t="s">
        <v>54</v>
      </c>
      <c r="H2" t="s">
        <v>20</v>
      </c>
      <c r="I2" t="s">
        <v>30</v>
      </c>
      <c r="J2" t="s">
        <v>42</v>
      </c>
      <c r="K2" s="19">
        <v>50</v>
      </c>
      <c r="L2" s="20">
        <f>K2/60</f>
        <v>0.8333333333333334</v>
      </c>
      <c r="M2" s="21">
        <v>115</v>
      </c>
      <c r="N2" t="s">
        <v>85</v>
      </c>
    </row>
    <row r="3" spans="1:14" x14ac:dyDescent="0.25">
      <c r="A3" t="s">
        <v>86</v>
      </c>
      <c r="B3" s="18">
        <v>46266</v>
      </c>
      <c r="C3" t="s">
        <v>81</v>
      </c>
      <c r="D3" t="s">
        <v>82</v>
      </c>
      <c r="E3" t="s">
        <v>87</v>
      </c>
      <c r="F3" t="s">
        <v>88</v>
      </c>
      <c r="G3" t="s">
        <v>52</v>
      </c>
      <c r="H3" t="s">
        <v>19</v>
      </c>
      <c r="I3" t="s">
        <v>32</v>
      </c>
      <c r="J3" t="s">
        <v>39</v>
      </c>
      <c r="K3" s="19">
        <v>75</v>
      </c>
      <c r="L3" s="20">
        <f>K3/60</f>
        <v>1.25</v>
      </c>
      <c r="M3" s="21">
        <v>150</v>
      </c>
      <c r="N3" t="s">
        <v>85</v>
      </c>
    </row>
    <row r="4" spans="1:14" x14ac:dyDescent="0.25">
      <c r="A4" t="s">
        <v>89</v>
      </c>
      <c r="B4" s="18">
        <v>46266</v>
      </c>
      <c r="C4" t="s">
        <v>81</v>
      </c>
      <c r="D4" t="s">
        <v>82</v>
      </c>
      <c r="E4" t="s">
        <v>90</v>
      </c>
      <c r="F4" t="s">
        <v>91</v>
      </c>
      <c r="G4" t="s">
        <v>53</v>
      </c>
      <c r="H4" t="s">
        <v>20</v>
      </c>
      <c r="I4" t="s">
        <v>31</v>
      </c>
      <c r="J4" t="s">
        <v>41</v>
      </c>
      <c r="K4" s="19">
        <v>60</v>
      </c>
      <c r="L4" s="20">
        <f>K4/60</f>
        <v>1</v>
      </c>
      <c r="M4" s="21">
        <v>130</v>
      </c>
      <c r="N4" t="s">
        <v>85</v>
      </c>
    </row>
    <row r="5" spans="1:14" x14ac:dyDescent="0.25">
      <c r="A5" t="s">
        <v>92</v>
      </c>
      <c r="B5" s="18">
        <v>46266</v>
      </c>
      <c r="C5" t="s">
        <v>81</v>
      </c>
      <c r="D5" t="s">
        <v>82</v>
      </c>
      <c r="E5" t="s">
        <v>93</v>
      </c>
      <c r="F5" t="s">
        <v>94</v>
      </c>
      <c r="G5" t="s">
        <v>48</v>
      </c>
      <c r="H5" t="s">
        <v>19</v>
      </c>
      <c r="I5" t="s">
        <v>33</v>
      </c>
      <c r="J5" t="s">
        <v>38</v>
      </c>
      <c r="K5" s="19">
        <v>90</v>
      </c>
      <c r="L5" s="20">
        <f>K5/60</f>
        <v>1.5</v>
      </c>
      <c r="M5" s="21">
        <v>175</v>
      </c>
      <c r="N5" t="s">
        <v>85</v>
      </c>
    </row>
    <row r="6" spans="1:14" x14ac:dyDescent="0.25">
      <c r="A6" t="s">
        <v>95</v>
      </c>
      <c r="B6" s="18">
        <v>46266</v>
      </c>
      <c r="C6" t="s">
        <v>81</v>
      </c>
      <c r="D6" t="s">
        <v>96</v>
      </c>
      <c r="E6" t="s">
        <v>87</v>
      </c>
      <c r="F6" t="s">
        <v>97</v>
      </c>
      <c r="G6" t="s">
        <v>58</v>
      </c>
      <c r="H6" t="s">
        <v>21</v>
      </c>
      <c r="I6" t="s">
        <v>28</v>
      </c>
      <c r="J6" t="s">
        <v>43</v>
      </c>
      <c r="K6" s="19">
        <v>45</v>
      </c>
      <c r="L6" s="20">
        <f>K6/60</f>
        <v>0.75</v>
      </c>
      <c r="M6" s="21">
        <v>95</v>
      </c>
      <c r="N6" t="s">
        <v>85</v>
      </c>
    </row>
    <row r="7" spans="1:14" x14ac:dyDescent="0.25">
      <c r="A7" t="s">
        <v>98</v>
      </c>
      <c r="B7" s="18">
        <v>46266</v>
      </c>
      <c r="C7" t="s">
        <v>81</v>
      </c>
      <c r="D7" t="s">
        <v>93</v>
      </c>
      <c r="E7" t="s">
        <v>99</v>
      </c>
      <c r="F7" t="s">
        <v>100</v>
      </c>
      <c r="G7" t="s">
        <v>54</v>
      </c>
      <c r="H7" t="s">
        <v>20</v>
      </c>
      <c r="I7" t="s">
        <v>30</v>
      </c>
      <c r="J7" t="s">
        <v>42</v>
      </c>
      <c r="K7" s="19">
        <v>50</v>
      </c>
      <c r="L7" s="20">
        <f>K7/60</f>
        <v>0.8333333333333334</v>
      </c>
      <c r="M7" s="21">
        <v>115</v>
      </c>
      <c r="N7" t="s">
        <v>85</v>
      </c>
    </row>
    <row r="8" spans="1:14" x14ac:dyDescent="0.25">
      <c r="A8" t="s">
        <v>101</v>
      </c>
      <c r="B8" s="18">
        <v>46266</v>
      </c>
      <c r="C8" t="s">
        <v>81</v>
      </c>
      <c r="D8" t="s">
        <v>93</v>
      </c>
      <c r="E8" t="s">
        <v>102</v>
      </c>
      <c r="F8" t="s">
        <v>103</v>
      </c>
      <c r="G8" t="s">
        <v>60</v>
      </c>
      <c r="H8" t="s">
        <v>21</v>
      </c>
      <c r="I8" t="s">
        <v>32</v>
      </c>
      <c r="J8" t="s">
        <v>40</v>
      </c>
      <c r="K8" s="19">
        <v>90</v>
      </c>
      <c r="L8" s="20">
        <f>K8/60</f>
        <v>1.5</v>
      </c>
      <c r="M8" s="21">
        <v>195</v>
      </c>
      <c r="N8" t="s">
        <v>85</v>
      </c>
    </row>
    <row r="9" spans="1:14" x14ac:dyDescent="0.25">
      <c r="A9" t="s">
        <v>104</v>
      </c>
      <c r="B9" s="18">
        <v>46266</v>
      </c>
      <c r="C9" t="s">
        <v>81</v>
      </c>
      <c r="D9" t="s">
        <v>93</v>
      </c>
      <c r="E9" t="s">
        <v>105</v>
      </c>
      <c r="F9" t="s">
        <v>106</v>
      </c>
      <c r="G9" t="s">
        <v>58</v>
      </c>
      <c r="H9" t="s">
        <v>21</v>
      </c>
      <c r="I9" t="s">
        <v>31</v>
      </c>
      <c r="J9" t="s">
        <v>43</v>
      </c>
      <c r="K9" s="19">
        <v>45</v>
      </c>
      <c r="L9" s="20">
        <f>K9/60</f>
        <v>0.75</v>
      </c>
      <c r="M9" s="21">
        <v>95</v>
      </c>
      <c r="N9" t="s">
        <v>85</v>
      </c>
    </row>
    <row r="10" spans="1:14" x14ac:dyDescent="0.25">
      <c r="A10" t="s">
        <v>107</v>
      </c>
      <c r="B10" s="18">
        <v>46266</v>
      </c>
      <c r="C10" t="s">
        <v>81</v>
      </c>
      <c r="D10" t="s">
        <v>108</v>
      </c>
      <c r="E10" t="s">
        <v>102</v>
      </c>
      <c r="F10" t="s">
        <v>109</v>
      </c>
      <c r="G10" t="s">
        <v>48</v>
      </c>
      <c r="H10" t="s">
        <v>19</v>
      </c>
      <c r="I10" t="s">
        <v>33</v>
      </c>
      <c r="J10" t="s">
        <v>38</v>
      </c>
      <c r="K10" s="19">
        <v>60</v>
      </c>
      <c r="L10" s="20">
        <f>K10/60</f>
        <v>1</v>
      </c>
      <c r="M10" s="21">
        <v>125</v>
      </c>
      <c r="N10" t="s">
        <v>85</v>
      </c>
    </row>
    <row r="11" spans="1:14" x14ac:dyDescent="0.25">
      <c r="A11" t="s">
        <v>110</v>
      </c>
      <c r="B11" s="18">
        <v>46266</v>
      </c>
      <c r="C11" t="s">
        <v>81</v>
      </c>
      <c r="D11" t="s">
        <v>111</v>
      </c>
      <c r="E11" t="s">
        <v>112</v>
      </c>
      <c r="F11" t="s">
        <v>113</v>
      </c>
      <c r="G11" t="s">
        <v>53</v>
      </c>
      <c r="H11" t="s">
        <v>20</v>
      </c>
      <c r="I11" t="s">
        <v>31</v>
      </c>
      <c r="J11" t="s">
        <v>41</v>
      </c>
      <c r="K11" s="19">
        <v>60</v>
      </c>
      <c r="L11" s="20">
        <f>K11/60</f>
        <v>1</v>
      </c>
      <c r="M11" s="21">
        <v>130</v>
      </c>
      <c r="N11" t="s">
        <v>85</v>
      </c>
    </row>
    <row r="12" spans="1:14" x14ac:dyDescent="0.25">
      <c r="A12" t="s">
        <v>114</v>
      </c>
      <c r="B12" s="18">
        <v>46266</v>
      </c>
      <c r="C12" t="s">
        <v>81</v>
      </c>
      <c r="D12" t="s">
        <v>102</v>
      </c>
      <c r="E12" t="s">
        <v>115</v>
      </c>
      <c r="F12" t="s">
        <v>116</v>
      </c>
      <c r="G12" t="s">
        <v>60</v>
      </c>
      <c r="H12" t="s">
        <v>21</v>
      </c>
      <c r="I12" t="s">
        <v>28</v>
      </c>
      <c r="J12" t="s">
        <v>43</v>
      </c>
      <c r="K12" s="19">
        <v>90</v>
      </c>
      <c r="L12" s="20">
        <f>K12/60</f>
        <v>1.5</v>
      </c>
      <c r="M12" s="21">
        <v>195</v>
      </c>
      <c r="N12" t="s">
        <v>117</v>
      </c>
    </row>
    <row r="13" spans="1:14" x14ac:dyDescent="0.25">
      <c r="A13" t="s">
        <v>118</v>
      </c>
      <c r="B13" s="18">
        <v>46266</v>
      </c>
      <c r="C13" t="s">
        <v>81</v>
      </c>
      <c r="D13" t="s">
        <v>102</v>
      </c>
      <c r="E13" t="s">
        <v>119</v>
      </c>
      <c r="F13" t="s">
        <v>120</v>
      </c>
      <c r="G13" t="s">
        <v>55</v>
      </c>
      <c r="H13" t="s">
        <v>20</v>
      </c>
      <c r="I13" t="s">
        <v>30</v>
      </c>
      <c r="J13" t="s">
        <v>42</v>
      </c>
      <c r="K13" s="19">
        <v>60</v>
      </c>
      <c r="L13" s="20">
        <f>K13/60</f>
        <v>1</v>
      </c>
      <c r="M13" s="21">
        <v>150</v>
      </c>
      <c r="N13" t="s">
        <v>85</v>
      </c>
    </row>
    <row r="14" spans="1:14" x14ac:dyDescent="0.25">
      <c r="A14" t="s">
        <v>121</v>
      </c>
      <c r="B14" s="18">
        <v>46266</v>
      </c>
      <c r="C14" t="s">
        <v>81</v>
      </c>
      <c r="D14" t="s">
        <v>112</v>
      </c>
      <c r="E14" t="s">
        <v>122</v>
      </c>
      <c r="F14" t="s">
        <v>123</v>
      </c>
      <c r="G14" t="s">
        <v>52</v>
      </c>
      <c r="H14" t="s">
        <v>19</v>
      </c>
      <c r="I14" t="s">
        <v>32</v>
      </c>
      <c r="J14" t="s">
        <v>39</v>
      </c>
      <c r="K14" s="19">
        <v>75</v>
      </c>
      <c r="L14" s="20">
        <f>K14/60</f>
        <v>1.25</v>
      </c>
      <c r="M14" s="21">
        <v>150</v>
      </c>
      <c r="N14" t="s">
        <v>85</v>
      </c>
    </row>
    <row r="15" spans="1:14" x14ac:dyDescent="0.25">
      <c r="A15" t="s">
        <v>124</v>
      </c>
      <c r="B15" s="18">
        <v>46266</v>
      </c>
      <c r="C15" t="s">
        <v>81</v>
      </c>
      <c r="D15" t="s">
        <v>115</v>
      </c>
      <c r="E15" t="s">
        <v>125</v>
      </c>
      <c r="F15" t="s">
        <v>126</v>
      </c>
      <c r="G15" t="s">
        <v>54</v>
      </c>
      <c r="H15" t="s">
        <v>20</v>
      </c>
      <c r="I15" t="s">
        <v>30</v>
      </c>
      <c r="J15" t="s">
        <v>42</v>
      </c>
      <c r="K15" s="19">
        <v>50</v>
      </c>
      <c r="L15" s="20">
        <f>K15/60</f>
        <v>0.8333333333333334</v>
      </c>
      <c r="M15" s="21">
        <v>115</v>
      </c>
      <c r="N15" t="s">
        <v>117</v>
      </c>
    </row>
    <row r="16" spans="1:14" x14ac:dyDescent="0.25">
      <c r="A16" t="s">
        <v>127</v>
      </c>
      <c r="B16" s="18">
        <v>46266</v>
      </c>
      <c r="C16" t="s">
        <v>81</v>
      </c>
      <c r="D16" t="s">
        <v>115</v>
      </c>
      <c r="E16" t="s">
        <v>128</v>
      </c>
      <c r="F16" t="s">
        <v>129</v>
      </c>
      <c r="G16" t="s">
        <v>49</v>
      </c>
      <c r="H16" t="s">
        <v>19</v>
      </c>
      <c r="I16" t="s">
        <v>33</v>
      </c>
      <c r="J16" t="s">
        <v>38</v>
      </c>
      <c r="K16" s="19">
        <v>60</v>
      </c>
      <c r="L16" s="20">
        <f>K16/60</f>
        <v>1</v>
      </c>
      <c r="M16" s="21">
        <v>135</v>
      </c>
      <c r="N16" t="s">
        <v>85</v>
      </c>
    </row>
    <row r="17" spans="1:14" x14ac:dyDescent="0.25">
      <c r="A17" t="s">
        <v>130</v>
      </c>
      <c r="B17" s="18">
        <v>46266</v>
      </c>
      <c r="C17" t="s">
        <v>81</v>
      </c>
      <c r="D17" t="s">
        <v>131</v>
      </c>
      <c r="E17" t="s">
        <v>132</v>
      </c>
      <c r="F17" t="s">
        <v>133</v>
      </c>
      <c r="G17" t="s">
        <v>58</v>
      </c>
      <c r="H17" t="s">
        <v>21</v>
      </c>
      <c r="I17" t="s">
        <v>28</v>
      </c>
      <c r="J17" t="s">
        <v>43</v>
      </c>
      <c r="K17" s="19">
        <v>45</v>
      </c>
      <c r="L17" s="20">
        <f>K17/60</f>
        <v>0.75</v>
      </c>
      <c r="M17" s="21">
        <v>95</v>
      </c>
      <c r="N17" t="s">
        <v>85</v>
      </c>
    </row>
    <row r="18" spans="1:14" x14ac:dyDescent="0.25">
      <c r="A18" t="s">
        <v>134</v>
      </c>
      <c r="B18" s="18">
        <v>46266</v>
      </c>
      <c r="C18" t="s">
        <v>81</v>
      </c>
      <c r="D18" t="s">
        <v>131</v>
      </c>
      <c r="E18" t="s">
        <v>135</v>
      </c>
      <c r="F18" t="s">
        <v>136</v>
      </c>
      <c r="G18" t="s">
        <v>48</v>
      </c>
      <c r="H18" t="s">
        <v>19</v>
      </c>
      <c r="I18" t="s">
        <v>32</v>
      </c>
      <c r="J18" t="s">
        <v>39</v>
      </c>
      <c r="K18" s="19">
        <v>90</v>
      </c>
      <c r="L18" s="20">
        <f>K18/60</f>
        <v>1.5</v>
      </c>
      <c r="M18" s="21">
        <v>175</v>
      </c>
      <c r="N18" t="s">
        <v>85</v>
      </c>
    </row>
    <row r="19" spans="1:14" x14ac:dyDescent="0.25">
      <c r="A19" t="s">
        <v>137</v>
      </c>
      <c r="B19" s="18">
        <v>46266</v>
      </c>
      <c r="C19" t="s">
        <v>81</v>
      </c>
      <c r="D19" t="s">
        <v>128</v>
      </c>
      <c r="E19" t="s">
        <v>135</v>
      </c>
      <c r="F19" t="s">
        <v>138</v>
      </c>
      <c r="G19" t="s">
        <v>53</v>
      </c>
      <c r="H19" t="s">
        <v>20</v>
      </c>
      <c r="I19" t="s">
        <v>31</v>
      </c>
      <c r="J19" t="s">
        <v>41</v>
      </c>
      <c r="K19" s="19">
        <v>60</v>
      </c>
      <c r="L19" s="20">
        <f>K19/60</f>
        <v>1</v>
      </c>
      <c r="M19" s="21">
        <v>130</v>
      </c>
      <c r="N19" t="s">
        <v>85</v>
      </c>
    </row>
    <row r="20" spans="1:14" x14ac:dyDescent="0.25">
      <c r="A20" t="s">
        <v>139</v>
      </c>
      <c r="B20" s="18">
        <v>46266</v>
      </c>
      <c r="C20" t="s">
        <v>81</v>
      </c>
      <c r="D20" t="s">
        <v>140</v>
      </c>
      <c r="E20" t="s">
        <v>141</v>
      </c>
      <c r="F20" t="s">
        <v>94</v>
      </c>
      <c r="G20" t="s">
        <v>49</v>
      </c>
      <c r="H20" t="s">
        <v>19</v>
      </c>
      <c r="I20" t="s">
        <v>28</v>
      </c>
      <c r="J20" t="s">
        <v>40</v>
      </c>
      <c r="K20" s="19">
        <v>90</v>
      </c>
      <c r="L20" s="20">
        <f>K20/60</f>
        <v>1.5</v>
      </c>
      <c r="M20" s="21">
        <v>185</v>
      </c>
      <c r="N20" t="s">
        <v>85</v>
      </c>
    </row>
    <row r="21" spans="1:14" x14ac:dyDescent="0.25">
      <c r="A21" t="s">
        <v>142</v>
      </c>
      <c r="B21" s="18">
        <v>46266</v>
      </c>
      <c r="C21" t="s">
        <v>81</v>
      </c>
      <c r="D21" t="s">
        <v>140</v>
      </c>
      <c r="E21" t="s">
        <v>143</v>
      </c>
      <c r="F21" t="s">
        <v>144</v>
      </c>
      <c r="G21" t="s">
        <v>53</v>
      </c>
      <c r="H21" t="s">
        <v>20</v>
      </c>
      <c r="I21" t="s">
        <v>30</v>
      </c>
      <c r="J21" t="s">
        <v>42</v>
      </c>
      <c r="K21" s="19">
        <v>60</v>
      </c>
      <c r="L21" s="20">
        <f>K21/60</f>
        <v>1</v>
      </c>
      <c r="M21" s="21">
        <v>130</v>
      </c>
      <c r="N21" t="s">
        <v>85</v>
      </c>
    </row>
    <row r="22" spans="1:14" x14ac:dyDescent="0.25">
      <c r="A22" t="s">
        <v>145</v>
      </c>
      <c r="B22" s="18">
        <v>46266</v>
      </c>
      <c r="C22" t="s">
        <v>81</v>
      </c>
      <c r="D22" t="s">
        <v>140</v>
      </c>
      <c r="E22" t="s">
        <v>143</v>
      </c>
      <c r="F22" t="s">
        <v>146</v>
      </c>
      <c r="G22" t="s">
        <v>49</v>
      </c>
      <c r="H22" t="s">
        <v>19</v>
      </c>
      <c r="I22" t="s">
        <v>33</v>
      </c>
      <c r="J22" t="s">
        <v>38</v>
      </c>
      <c r="K22" s="19">
        <v>60</v>
      </c>
      <c r="L22" s="20">
        <f>K22/60</f>
        <v>1</v>
      </c>
      <c r="M22" s="21">
        <v>135</v>
      </c>
      <c r="N22" t="s">
        <v>85</v>
      </c>
    </row>
    <row r="23" spans="1:14" x14ac:dyDescent="0.25">
      <c r="A23" t="s">
        <v>147</v>
      </c>
      <c r="B23" s="18">
        <v>46266</v>
      </c>
      <c r="C23" t="s">
        <v>81</v>
      </c>
      <c r="D23" t="s">
        <v>143</v>
      </c>
      <c r="E23" t="s">
        <v>148</v>
      </c>
      <c r="F23" t="s">
        <v>149</v>
      </c>
      <c r="G23" t="s">
        <v>52</v>
      </c>
      <c r="H23" t="s">
        <v>19</v>
      </c>
      <c r="I23" t="s">
        <v>32</v>
      </c>
      <c r="J23" t="s">
        <v>39</v>
      </c>
      <c r="K23" s="19">
        <v>75</v>
      </c>
      <c r="L23" s="20">
        <f>K23/60</f>
        <v>1.25</v>
      </c>
      <c r="M23" s="21">
        <v>150</v>
      </c>
      <c r="N23" t="s">
        <v>85</v>
      </c>
    </row>
    <row r="24" spans="1:14" x14ac:dyDescent="0.25">
      <c r="A24" t="s">
        <v>150</v>
      </c>
      <c r="B24" s="18">
        <v>46266</v>
      </c>
      <c r="C24" t="s">
        <v>81</v>
      </c>
      <c r="D24" t="s">
        <v>143</v>
      </c>
      <c r="E24" t="s">
        <v>151</v>
      </c>
      <c r="F24" t="s">
        <v>152</v>
      </c>
      <c r="G24" t="s">
        <v>55</v>
      </c>
      <c r="H24" t="s">
        <v>20</v>
      </c>
      <c r="I24" t="s">
        <v>31</v>
      </c>
      <c r="J24" t="s">
        <v>41</v>
      </c>
      <c r="K24" s="19">
        <v>60</v>
      </c>
      <c r="L24" s="20">
        <f>K24/60</f>
        <v>1</v>
      </c>
      <c r="M24" s="21">
        <v>150</v>
      </c>
      <c r="N24" t="s">
        <v>85</v>
      </c>
    </row>
    <row r="25" spans="1:14" x14ac:dyDescent="0.25">
      <c r="A25" t="s">
        <v>153</v>
      </c>
      <c r="B25" s="18">
        <v>46266</v>
      </c>
      <c r="C25" t="s">
        <v>81</v>
      </c>
      <c r="D25" t="s">
        <v>141</v>
      </c>
      <c r="E25" t="s">
        <v>154</v>
      </c>
      <c r="F25" t="s">
        <v>126</v>
      </c>
      <c r="G25" t="s">
        <v>53</v>
      </c>
      <c r="H25" t="s">
        <v>20</v>
      </c>
      <c r="I25" t="s">
        <v>30</v>
      </c>
      <c r="J25" t="s">
        <v>42</v>
      </c>
      <c r="K25" s="19">
        <v>60</v>
      </c>
      <c r="L25" s="20">
        <f>K25/60</f>
        <v>1</v>
      </c>
      <c r="M25" s="21">
        <v>130</v>
      </c>
      <c r="N25" t="s">
        <v>85</v>
      </c>
    </row>
    <row r="26" spans="1:14" x14ac:dyDescent="0.25">
      <c r="A26" t="s">
        <v>155</v>
      </c>
      <c r="B26" s="18">
        <v>46266</v>
      </c>
      <c r="C26" t="s">
        <v>81</v>
      </c>
      <c r="D26" t="s">
        <v>141</v>
      </c>
      <c r="E26" t="s">
        <v>156</v>
      </c>
      <c r="F26" t="s">
        <v>157</v>
      </c>
      <c r="G26" t="s">
        <v>50</v>
      </c>
      <c r="H26" t="s">
        <v>19</v>
      </c>
      <c r="I26" t="s">
        <v>33</v>
      </c>
      <c r="J26" t="s">
        <v>38</v>
      </c>
      <c r="K26" s="19">
        <v>75</v>
      </c>
      <c r="L26" s="20">
        <f>K26/60</f>
        <v>1.25</v>
      </c>
      <c r="M26" s="21">
        <v>160</v>
      </c>
      <c r="N26" t="s">
        <v>85</v>
      </c>
    </row>
    <row r="27" spans="1:14" x14ac:dyDescent="0.25">
      <c r="A27" t="s">
        <v>158</v>
      </c>
      <c r="B27" s="18">
        <v>46266</v>
      </c>
      <c r="C27" t="s">
        <v>81</v>
      </c>
      <c r="D27" t="s">
        <v>151</v>
      </c>
      <c r="E27" t="s">
        <v>159</v>
      </c>
      <c r="F27" t="s">
        <v>160</v>
      </c>
      <c r="G27" t="s">
        <v>51</v>
      </c>
      <c r="H27" t="s">
        <v>19</v>
      </c>
      <c r="I27" t="s">
        <v>28</v>
      </c>
      <c r="J27" t="s">
        <v>40</v>
      </c>
      <c r="K27" s="19">
        <v>60</v>
      </c>
      <c r="L27" s="20">
        <f>K27/60</f>
        <v>1</v>
      </c>
      <c r="M27" s="21">
        <v>130</v>
      </c>
      <c r="N27" t="s">
        <v>85</v>
      </c>
    </row>
    <row r="28" spans="1:14" x14ac:dyDescent="0.25">
      <c r="A28" t="s">
        <v>161</v>
      </c>
      <c r="B28" s="18">
        <v>46266</v>
      </c>
      <c r="C28" t="s">
        <v>81</v>
      </c>
      <c r="D28" t="s">
        <v>154</v>
      </c>
      <c r="E28" t="s">
        <v>162</v>
      </c>
      <c r="F28" t="s">
        <v>163</v>
      </c>
      <c r="G28" t="s">
        <v>49</v>
      </c>
      <c r="H28" t="s">
        <v>19</v>
      </c>
      <c r="I28" t="s">
        <v>32</v>
      </c>
      <c r="J28" t="s">
        <v>39</v>
      </c>
      <c r="K28" s="19">
        <v>90</v>
      </c>
      <c r="L28" s="20">
        <f>K28/60</f>
        <v>1.5</v>
      </c>
      <c r="M28" s="21">
        <v>185</v>
      </c>
      <c r="N28" t="s">
        <v>85</v>
      </c>
    </row>
    <row r="29" spans="1:14" x14ac:dyDescent="0.25">
      <c r="A29" t="s">
        <v>164</v>
      </c>
      <c r="B29" s="18">
        <v>46266</v>
      </c>
      <c r="C29" t="s">
        <v>81</v>
      </c>
      <c r="D29" t="s">
        <v>154</v>
      </c>
      <c r="E29" t="s">
        <v>165</v>
      </c>
      <c r="F29" t="s">
        <v>126</v>
      </c>
      <c r="G29" t="s">
        <v>53</v>
      </c>
      <c r="H29" t="s">
        <v>20</v>
      </c>
      <c r="I29" t="s">
        <v>31</v>
      </c>
      <c r="J29" t="s">
        <v>41</v>
      </c>
      <c r="K29" s="19">
        <v>60</v>
      </c>
      <c r="L29" s="20">
        <f>K29/60</f>
        <v>1</v>
      </c>
      <c r="M29" s="21">
        <v>130</v>
      </c>
      <c r="N29" t="s">
        <v>85</v>
      </c>
    </row>
    <row r="30" spans="1:14" x14ac:dyDescent="0.25">
      <c r="A30" t="s">
        <v>166</v>
      </c>
      <c r="B30" s="18">
        <v>46266</v>
      </c>
      <c r="C30" t="s">
        <v>81</v>
      </c>
      <c r="D30" t="s">
        <v>159</v>
      </c>
      <c r="E30" t="s">
        <v>162</v>
      </c>
      <c r="F30" t="s">
        <v>167</v>
      </c>
      <c r="G30" t="s">
        <v>55</v>
      </c>
      <c r="H30" t="s">
        <v>20</v>
      </c>
      <c r="I30" t="s">
        <v>30</v>
      </c>
      <c r="J30" t="s">
        <v>42</v>
      </c>
      <c r="K30" s="19">
        <v>60</v>
      </c>
      <c r="L30" s="20">
        <f>K30/60</f>
        <v>1</v>
      </c>
      <c r="M30" s="21">
        <v>150</v>
      </c>
      <c r="N30" t="s">
        <v>117</v>
      </c>
    </row>
    <row r="31" spans="1:14" x14ac:dyDescent="0.25">
      <c r="A31" t="s">
        <v>168</v>
      </c>
      <c r="B31" s="18">
        <v>46267</v>
      </c>
      <c r="C31" t="s">
        <v>169</v>
      </c>
      <c r="D31" t="s">
        <v>82</v>
      </c>
      <c r="E31" t="s">
        <v>83</v>
      </c>
      <c r="F31" t="s">
        <v>91</v>
      </c>
      <c r="G31" t="s">
        <v>54</v>
      </c>
      <c r="H31" t="s">
        <v>20</v>
      </c>
      <c r="I31" t="s">
        <v>30</v>
      </c>
      <c r="J31" t="s">
        <v>41</v>
      </c>
      <c r="K31" s="19">
        <v>50</v>
      </c>
      <c r="L31" s="20">
        <f>K31/60</f>
        <v>0.8333333333333334</v>
      </c>
      <c r="M31" s="21">
        <v>115</v>
      </c>
      <c r="N31" t="s">
        <v>85</v>
      </c>
    </row>
    <row r="32" spans="1:14" x14ac:dyDescent="0.25">
      <c r="A32" t="s">
        <v>170</v>
      </c>
      <c r="B32" s="18">
        <v>46267</v>
      </c>
      <c r="C32" t="s">
        <v>169</v>
      </c>
      <c r="D32" t="s">
        <v>82</v>
      </c>
      <c r="E32" t="s">
        <v>87</v>
      </c>
      <c r="F32" t="s">
        <v>171</v>
      </c>
      <c r="G32" t="s">
        <v>50</v>
      </c>
      <c r="H32" t="s">
        <v>19</v>
      </c>
      <c r="I32" t="s">
        <v>33</v>
      </c>
      <c r="J32" t="s">
        <v>38</v>
      </c>
      <c r="K32" s="19">
        <v>75</v>
      </c>
      <c r="L32" s="20">
        <f>K32/60</f>
        <v>1.25</v>
      </c>
      <c r="M32" s="21">
        <v>160</v>
      </c>
      <c r="N32" t="s">
        <v>85</v>
      </c>
    </row>
    <row r="33" spans="1:14" x14ac:dyDescent="0.25">
      <c r="A33" t="s">
        <v>172</v>
      </c>
      <c r="B33" s="18">
        <v>46267</v>
      </c>
      <c r="C33" t="s">
        <v>169</v>
      </c>
      <c r="D33" t="s">
        <v>96</v>
      </c>
      <c r="E33" t="s">
        <v>87</v>
      </c>
      <c r="F33" t="s">
        <v>163</v>
      </c>
      <c r="G33" t="s">
        <v>58</v>
      </c>
      <c r="H33" t="s">
        <v>21</v>
      </c>
      <c r="I33" t="s">
        <v>32</v>
      </c>
      <c r="J33" t="s">
        <v>43</v>
      </c>
      <c r="K33" s="19">
        <v>45</v>
      </c>
      <c r="L33" s="20">
        <f>K33/60</f>
        <v>0.75</v>
      </c>
      <c r="M33" s="21">
        <v>95</v>
      </c>
      <c r="N33" t="s">
        <v>85</v>
      </c>
    </row>
    <row r="34" spans="1:14" x14ac:dyDescent="0.25">
      <c r="A34" t="s">
        <v>173</v>
      </c>
      <c r="B34" s="18">
        <v>46267</v>
      </c>
      <c r="C34" t="s">
        <v>169</v>
      </c>
      <c r="D34" t="s">
        <v>93</v>
      </c>
      <c r="E34" t="s">
        <v>174</v>
      </c>
      <c r="F34" t="s">
        <v>175</v>
      </c>
      <c r="G34" t="s">
        <v>56</v>
      </c>
      <c r="H34" t="s">
        <v>20</v>
      </c>
      <c r="I34" t="s">
        <v>30</v>
      </c>
      <c r="J34" t="s">
        <v>41</v>
      </c>
      <c r="K34" s="19">
        <v>75</v>
      </c>
      <c r="L34" s="20">
        <f>K34/60</f>
        <v>1.25</v>
      </c>
      <c r="M34" s="21">
        <v>165</v>
      </c>
      <c r="N34" t="s">
        <v>85</v>
      </c>
    </row>
    <row r="35" spans="1:14" x14ac:dyDescent="0.25">
      <c r="A35" t="s">
        <v>176</v>
      </c>
      <c r="B35" s="18">
        <v>46267</v>
      </c>
      <c r="C35" t="s">
        <v>169</v>
      </c>
      <c r="D35" t="s">
        <v>93</v>
      </c>
      <c r="E35" t="s">
        <v>174</v>
      </c>
      <c r="F35" t="s">
        <v>120</v>
      </c>
      <c r="G35" t="s">
        <v>59</v>
      </c>
      <c r="H35" t="s">
        <v>21</v>
      </c>
      <c r="I35" t="s">
        <v>32</v>
      </c>
      <c r="J35" t="s">
        <v>40</v>
      </c>
      <c r="K35" s="19">
        <v>75</v>
      </c>
      <c r="L35" s="20">
        <f>K35/60</f>
        <v>1.25</v>
      </c>
      <c r="M35" s="21">
        <v>150</v>
      </c>
      <c r="N35" t="s">
        <v>85</v>
      </c>
    </row>
    <row r="36" spans="1:14" x14ac:dyDescent="0.25">
      <c r="A36" t="s">
        <v>177</v>
      </c>
      <c r="B36" s="18">
        <v>46267</v>
      </c>
      <c r="C36" t="s">
        <v>169</v>
      </c>
      <c r="D36" t="s">
        <v>93</v>
      </c>
      <c r="E36" t="s">
        <v>102</v>
      </c>
      <c r="F36" t="s">
        <v>178</v>
      </c>
      <c r="G36" t="s">
        <v>49</v>
      </c>
      <c r="H36" t="s">
        <v>19</v>
      </c>
      <c r="I36" t="s">
        <v>29</v>
      </c>
      <c r="J36" t="s">
        <v>39</v>
      </c>
      <c r="K36" s="19">
        <v>90</v>
      </c>
      <c r="L36" s="20">
        <f>K36/60</f>
        <v>1.5</v>
      </c>
      <c r="M36" s="21">
        <v>185</v>
      </c>
      <c r="N36" t="s">
        <v>85</v>
      </c>
    </row>
    <row r="37" spans="1:14" x14ac:dyDescent="0.25">
      <c r="A37" t="s">
        <v>179</v>
      </c>
      <c r="B37" s="18">
        <v>46267</v>
      </c>
      <c r="C37" t="s">
        <v>169</v>
      </c>
      <c r="D37" t="s">
        <v>93</v>
      </c>
      <c r="E37" t="s">
        <v>105</v>
      </c>
      <c r="F37" t="s">
        <v>91</v>
      </c>
      <c r="G37" t="s">
        <v>58</v>
      </c>
      <c r="H37" t="s">
        <v>21</v>
      </c>
      <c r="I37" t="s">
        <v>28</v>
      </c>
      <c r="J37" t="s">
        <v>43</v>
      </c>
      <c r="K37" s="19">
        <v>45</v>
      </c>
      <c r="L37" s="20">
        <f>K37/60</f>
        <v>0.75</v>
      </c>
      <c r="M37" s="21">
        <v>95</v>
      </c>
      <c r="N37" t="s">
        <v>85</v>
      </c>
    </row>
    <row r="38" spans="1:14" x14ac:dyDescent="0.25">
      <c r="A38" t="s">
        <v>180</v>
      </c>
      <c r="B38" s="18">
        <v>46267</v>
      </c>
      <c r="C38" t="s">
        <v>169</v>
      </c>
      <c r="D38" t="s">
        <v>111</v>
      </c>
      <c r="E38" t="s">
        <v>112</v>
      </c>
      <c r="F38" t="s">
        <v>91</v>
      </c>
      <c r="G38" t="s">
        <v>49</v>
      </c>
      <c r="H38" t="s">
        <v>19</v>
      </c>
      <c r="I38" t="s">
        <v>28</v>
      </c>
      <c r="J38" t="s">
        <v>38</v>
      </c>
      <c r="K38" s="19">
        <v>60</v>
      </c>
      <c r="L38" s="20">
        <f>K38/60</f>
        <v>1</v>
      </c>
      <c r="M38" s="21">
        <v>135</v>
      </c>
      <c r="N38" t="s">
        <v>85</v>
      </c>
    </row>
    <row r="39" spans="1:14" x14ac:dyDescent="0.25">
      <c r="A39" t="s">
        <v>181</v>
      </c>
      <c r="B39" s="18">
        <v>46267</v>
      </c>
      <c r="C39" t="s">
        <v>169</v>
      </c>
      <c r="D39" t="s">
        <v>102</v>
      </c>
      <c r="E39" t="s">
        <v>119</v>
      </c>
      <c r="F39" t="s">
        <v>182</v>
      </c>
      <c r="G39" t="s">
        <v>55</v>
      </c>
      <c r="H39" t="s">
        <v>20</v>
      </c>
      <c r="I39" t="s">
        <v>30</v>
      </c>
      <c r="J39" t="s">
        <v>41</v>
      </c>
      <c r="K39" s="19">
        <v>60</v>
      </c>
      <c r="L39" s="20">
        <f>K39/60</f>
        <v>1</v>
      </c>
      <c r="M39" s="21">
        <v>150</v>
      </c>
      <c r="N39" t="s">
        <v>85</v>
      </c>
    </row>
    <row r="40" spans="1:14" x14ac:dyDescent="0.25">
      <c r="A40" t="s">
        <v>183</v>
      </c>
      <c r="B40" s="18">
        <v>46267</v>
      </c>
      <c r="C40" t="s">
        <v>169</v>
      </c>
      <c r="D40" t="s">
        <v>112</v>
      </c>
      <c r="E40" t="s">
        <v>122</v>
      </c>
      <c r="F40" t="s">
        <v>184</v>
      </c>
      <c r="G40" t="s">
        <v>50</v>
      </c>
      <c r="H40" t="s">
        <v>19</v>
      </c>
      <c r="I40" t="s">
        <v>29</v>
      </c>
      <c r="J40" t="s">
        <v>39</v>
      </c>
      <c r="K40" s="19">
        <v>75</v>
      </c>
      <c r="L40" s="20">
        <f>K40/60</f>
        <v>1.25</v>
      </c>
      <c r="M40" s="21">
        <v>160</v>
      </c>
      <c r="N40" t="s">
        <v>85</v>
      </c>
    </row>
    <row r="41" spans="1:14" x14ac:dyDescent="0.25">
      <c r="A41" t="s">
        <v>185</v>
      </c>
      <c r="B41" s="18">
        <v>46267</v>
      </c>
      <c r="C41" t="s">
        <v>169</v>
      </c>
      <c r="D41" t="s">
        <v>119</v>
      </c>
      <c r="E41" t="s">
        <v>131</v>
      </c>
      <c r="F41" t="s">
        <v>186</v>
      </c>
      <c r="G41" t="s">
        <v>49</v>
      </c>
      <c r="H41" t="s">
        <v>19</v>
      </c>
      <c r="I41" t="s">
        <v>32</v>
      </c>
      <c r="J41" t="s">
        <v>40</v>
      </c>
      <c r="K41" s="19">
        <v>60</v>
      </c>
      <c r="L41" s="20">
        <f>K41/60</f>
        <v>1</v>
      </c>
      <c r="M41" s="21">
        <v>135</v>
      </c>
      <c r="N41" t="s">
        <v>85</v>
      </c>
    </row>
    <row r="42" spans="1:14" x14ac:dyDescent="0.25">
      <c r="A42" t="s">
        <v>187</v>
      </c>
      <c r="B42" s="18">
        <v>46267</v>
      </c>
      <c r="C42" t="s">
        <v>169</v>
      </c>
      <c r="D42" t="s">
        <v>119</v>
      </c>
      <c r="E42" t="s">
        <v>131</v>
      </c>
      <c r="F42" t="s">
        <v>188</v>
      </c>
      <c r="G42" t="s">
        <v>51</v>
      </c>
      <c r="H42" t="s">
        <v>19</v>
      </c>
      <c r="I42" t="s">
        <v>28</v>
      </c>
      <c r="J42" t="s">
        <v>38</v>
      </c>
      <c r="K42" s="19">
        <v>60</v>
      </c>
      <c r="L42" s="20">
        <f>K42/60</f>
        <v>1</v>
      </c>
      <c r="M42" s="21">
        <v>130</v>
      </c>
      <c r="N42" t="s">
        <v>85</v>
      </c>
    </row>
    <row r="43" spans="1:14" x14ac:dyDescent="0.25">
      <c r="A43" t="s">
        <v>189</v>
      </c>
      <c r="B43" s="18">
        <v>46267</v>
      </c>
      <c r="C43" t="s">
        <v>169</v>
      </c>
      <c r="D43" t="s">
        <v>115</v>
      </c>
      <c r="E43" t="s">
        <v>128</v>
      </c>
      <c r="F43" t="s">
        <v>186</v>
      </c>
      <c r="G43" t="s">
        <v>53</v>
      </c>
      <c r="H43" t="s">
        <v>20</v>
      </c>
      <c r="I43" t="s">
        <v>30</v>
      </c>
      <c r="J43" t="s">
        <v>41</v>
      </c>
      <c r="K43" s="19">
        <v>60</v>
      </c>
      <c r="L43" s="20">
        <f>K43/60</f>
        <v>1</v>
      </c>
      <c r="M43" s="21">
        <v>130</v>
      </c>
      <c r="N43" t="s">
        <v>85</v>
      </c>
    </row>
    <row r="44" spans="1:14" x14ac:dyDescent="0.25">
      <c r="A44" t="s">
        <v>190</v>
      </c>
      <c r="B44" s="18">
        <v>46267</v>
      </c>
      <c r="C44" t="s">
        <v>169</v>
      </c>
      <c r="D44" t="s">
        <v>131</v>
      </c>
      <c r="E44" t="s">
        <v>140</v>
      </c>
      <c r="F44" t="s">
        <v>88</v>
      </c>
      <c r="G44" t="s">
        <v>49</v>
      </c>
      <c r="H44" t="s">
        <v>19</v>
      </c>
      <c r="I44" t="s">
        <v>29</v>
      </c>
      <c r="J44" t="s">
        <v>39</v>
      </c>
      <c r="K44" s="19">
        <v>60</v>
      </c>
      <c r="L44" s="20">
        <f>K44/60</f>
        <v>1</v>
      </c>
      <c r="M44" s="21">
        <v>135</v>
      </c>
      <c r="N44" t="s">
        <v>85</v>
      </c>
    </row>
    <row r="45" spans="1:14" x14ac:dyDescent="0.25">
      <c r="A45" t="s">
        <v>191</v>
      </c>
      <c r="B45" s="18">
        <v>46267</v>
      </c>
      <c r="C45" t="s">
        <v>169</v>
      </c>
      <c r="D45" t="s">
        <v>128</v>
      </c>
      <c r="E45" t="s">
        <v>135</v>
      </c>
      <c r="F45" t="s">
        <v>192</v>
      </c>
      <c r="G45" t="s">
        <v>48</v>
      </c>
      <c r="H45" t="s">
        <v>19</v>
      </c>
      <c r="I45" t="s">
        <v>33</v>
      </c>
      <c r="J45" t="s">
        <v>40</v>
      </c>
      <c r="K45" s="19">
        <v>60</v>
      </c>
      <c r="L45" s="20">
        <f>K45/60</f>
        <v>1</v>
      </c>
      <c r="M45" s="21">
        <v>125</v>
      </c>
      <c r="N45" t="s">
        <v>117</v>
      </c>
    </row>
    <row r="46" spans="1:14" x14ac:dyDescent="0.25">
      <c r="A46" t="s">
        <v>193</v>
      </c>
      <c r="B46" s="18">
        <v>46267</v>
      </c>
      <c r="C46" t="s">
        <v>169</v>
      </c>
      <c r="D46" t="s">
        <v>128</v>
      </c>
      <c r="E46" t="s">
        <v>143</v>
      </c>
      <c r="F46" t="s">
        <v>194</v>
      </c>
      <c r="G46" t="s">
        <v>49</v>
      </c>
      <c r="H46" t="s">
        <v>19</v>
      </c>
      <c r="I46" t="s">
        <v>32</v>
      </c>
      <c r="J46" t="s">
        <v>40</v>
      </c>
      <c r="K46" s="19">
        <v>90</v>
      </c>
      <c r="L46" s="20">
        <f>K46/60</f>
        <v>1.5</v>
      </c>
      <c r="M46" s="21">
        <v>185</v>
      </c>
      <c r="N46" t="s">
        <v>117</v>
      </c>
    </row>
    <row r="47" spans="1:14" x14ac:dyDescent="0.25">
      <c r="A47" t="s">
        <v>195</v>
      </c>
      <c r="B47" s="18">
        <v>46267</v>
      </c>
      <c r="C47" t="s">
        <v>169</v>
      </c>
      <c r="D47" t="s">
        <v>128</v>
      </c>
      <c r="E47" t="s">
        <v>135</v>
      </c>
      <c r="F47" t="s">
        <v>196</v>
      </c>
      <c r="G47" t="s">
        <v>51</v>
      </c>
      <c r="H47" t="s">
        <v>19</v>
      </c>
      <c r="I47" t="s">
        <v>28</v>
      </c>
      <c r="J47" t="s">
        <v>38</v>
      </c>
      <c r="K47" s="19">
        <v>60</v>
      </c>
      <c r="L47" s="20">
        <f>K47/60</f>
        <v>1</v>
      </c>
      <c r="M47" s="21">
        <v>130</v>
      </c>
      <c r="N47" t="s">
        <v>85</v>
      </c>
    </row>
    <row r="48" spans="1:14" x14ac:dyDescent="0.25">
      <c r="A48" t="s">
        <v>197</v>
      </c>
      <c r="B48" s="18">
        <v>46267</v>
      </c>
      <c r="C48" t="s">
        <v>169</v>
      </c>
      <c r="D48" t="s">
        <v>140</v>
      </c>
      <c r="E48" t="s">
        <v>198</v>
      </c>
      <c r="F48" t="s">
        <v>199</v>
      </c>
      <c r="G48" t="s">
        <v>56</v>
      </c>
      <c r="H48" t="s">
        <v>20</v>
      </c>
      <c r="I48" t="s">
        <v>30</v>
      </c>
      <c r="J48" t="s">
        <v>41</v>
      </c>
      <c r="K48" s="19">
        <v>75</v>
      </c>
      <c r="L48" s="20">
        <f>K48/60</f>
        <v>1.25</v>
      </c>
      <c r="M48" s="21">
        <v>165</v>
      </c>
      <c r="N48" t="s">
        <v>85</v>
      </c>
    </row>
    <row r="49" spans="1:14" x14ac:dyDescent="0.25">
      <c r="A49" t="s">
        <v>200</v>
      </c>
      <c r="B49" s="18">
        <v>46267</v>
      </c>
      <c r="C49" t="s">
        <v>169</v>
      </c>
      <c r="D49" t="s">
        <v>143</v>
      </c>
      <c r="E49" t="s">
        <v>148</v>
      </c>
      <c r="F49" t="s">
        <v>201</v>
      </c>
      <c r="G49" t="s">
        <v>50</v>
      </c>
      <c r="H49" t="s">
        <v>19</v>
      </c>
      <c r="I49" t="s">
        <v>29</v>
      </c>
      <c r="J49" t="s">
        <v>39</v>
      </c>
      <c r="K49" s="19">
        <v>75</v>
      </c>
      <c r="L49" s="20">
        <f>K49/60</f>
        <v>1.25</v>
      </c>
      <c r="M49" s="21">
        <v>160</v>
      </c>
      <c r="N49" t="s">
        <v>85</v>
      </c>
    </row>
    <row r="50" spans="1:14" x14ac:dyDescent="0.25">
      <c r="A50" t="s">
        <v>202</v>
      </c>
      <c r="B50" s="18">
        <v>46267</v>
      </c>
      <c r="C50" t="s">
        <v>169</v>
      </c>
      <c r="D50" t="s">
        <v>143</v>
      </c>
      <c r="E50" t="s">
        <v>154</v>
      </c>
      <c r="F50" t="s">
        <v>203</v>
      </c>
      <c r="G50" t="s">
        <v>48</v>
      </c>
      <c r="H50" t="s">
        <v>19</v>
      </c>
      <c r="I50" t="s">
        <v>28</v>
      </c>
      <c r="J50" t="s">
        <v>38</v>
      </c>
      <c r="K50" s="19">
        <v>90</v>
      </c>
      <c r="L50" s="20">
        <f>K50/60</f>
        <v>1.5</v>
      </c>
      <c r="M50" s="21">
        <v>175</v>
      </c>
      <c r="N50" t="s">
        <v>85</v>
      </c>
    </row>
    <row r="51" spans="1:14" x14ac:dyDescent="0.25">
      <c r="A51" t="s">
        <v>204</v>
      </c>
      <c r="B51" s="18">
        <v>46267</v>
      </c>
      <c r="C51" t="s">
        <v>169</v>
      </c>
      <c r="D51" t="s">
        <v>141</v>
      </c>
      <c r="E51" t="s">
        <v>154</v>
      </c>
      <c r="F51" t="s">
        <v>205</v>
      </c>
      <c r="G51" t="s">
        <v>55</v>
      </c>
      <c r="H51" t="s">
        <v>20</v>
      </c>
      <c r="I51" t="s">
        <v>30</v>
      </c>
      <c r="J51" t="s">
        <v>41</v>
      </c>
      <c r="K51" s="19">
        <v>60</v>
      </c>
      <c r="L51" s="20">
        <f>K51/60</f>
        <v>1</v>
      </c>
      <c r="M51" s="21">
        <v>150</v>
      </c>
      <c r="N51" t="s">
        <v>85</v>
      </c>
    </row>
    <row r="52" spans="1:14" x14ac:dyDescent="0.25">
      <c r="A52" t="s">
        <v>206</v>
      </c>
      <c r="B52" s="18">
        <v>46267</v>
      </c>
      <c r="C52" t="s">
        <v>169</v>
      </c>
      <c r="D52" t="s">
        <v>141</v>
      </c>
      <c r="E52" t="s">
        <v>154</v>
      </c>
      <c r="F52" t="s">
        <v>207</v>
      </c>
      <c r="G52" t="s">
        <v>48</v>
      </c>
      <c r="H52" t="s">
        <v>19</v>
      </c>
      <c r="I52" t="s">
        <v>32</v>
      </c>
      <c r="J52" t="s">
        <v>40</v>
      </c>
      <c r="K52" s="19">
        <v>60</v>
      </c>
      <c r="L52" s="20">
        <f>K52/60</f>
        <v>1</v>
      </c>
      <c r="M52" s="21">
        <v>125</v>
      </c>
      <c r="N52" t="s">
        <v>85</v>
      </c>
    </row>
    <row r="53" spans="1:14" x14ac:dyDescent="0.25">
      <c r="A53" t="s">
        <v>208</v>
      </c>
      <c r="B53" s="18">
        <v>46267</v>
      </c>
      <c r="C53" t="s">
        <v>169</v>
      </c>
      <c r="D53" t="s">
        <v>154</v>
      </c>
      <c r="E53" t="s">
        <v>209</v>
      </c>
      <c r="F53" t="s">
        <v>210</v>
      </c>
      <c r="G53" t="s">
        <v>52</v>
      </c>
      <c r="H53" t="s">
        <v>19</v>
      </c>
      <c r="I53" t="s">
        <v>29</v>
      </c>
      <c r="J53" t="s">
        <v>39</v>
      </c>
      <c r="K53" s="19">
        <v>75</v>
      </c>
      <c r="L53" s="20">
        <f>K53/60</f>
        <v>1.25</v>
      </c>
      <c r="M53" s="21">
        <v>150</v>
      </c>
      <c r="N53" t="s">
        <v>85</v>
      </c>
    </row>
    <row r="54" spans="1:14" x14ac:dyDescent="0.25">
      <c r="A54" t="s">
        <v>211</v>
      </c>
      <c r="B54" s="18">
        <v>46267</v>
      </c>
      <c r="C54" t="s">
        <v>169</v>
      </c>
      <c r="D54" t="s">
        <v>159</v>
      </c>
      <c r="E54" t="s">
        <v>162</v>
      </c>
      <c r="F54" t="s">
        <v>212</v>
      </c>
      <c r="G54" t="s">
        <v>51</v>
      </c>
      <c r="H54" t="s">
        <v>19</v>
      </c>
      <c r="I54" t="s">
        <v>32</v>
      </c>
      <c r="J54" t="s">
        <v>40</v>
      </c>
      <c r="K54" s="19">
        <v>60</v>
      </c>
      <c r="L54" s="20">
        <f>K54/60</f>
        <v>1</v>
      </c>
      <c r="M54" s="21">
        <v>130</v>
      </c>
      <c r="N54" t="s">
        <v>85</v>
      </c>
    </row>
    <row r="55" spans="1:14" x14ac:dyDescent="0.25">
      <c r="A55" t="s">
        <v>213</v>
      </c>
      <c r="B55" s="18">
        <v>46267</v>
      </c>
      <c r="C55" t="s">
        <v>169</v>
      </c>
      <c r="D55" t="s">
        <v>159</v>
      </c>
      <c r="E55" t="s">
        <v>162</v>
      </c>
      <c r="F55" t="s">
        <v>214</v>
      </c>
      <c r="G55" t="s">
        <v>51</v>
      </c>
      <c r="H55" t="s">
        <v>19</v>
      </c>
      <c r="I55" t="s">
        <v>28</v>
      </c>
      <c r="J55" t="s">
        <v>38</v>
      </c>
      <c r="K55" s="19">
        <v>60</v>
      </c>
      <c r="L55" s="20">
        <f>K55/60</f>
        <v>1</v>
      </c>
      <c r="M55" s="21">
        <v>130</v>
      </c>
      <c r="N55" t="s">
        <v>85</v>
      </c>
    </row>
    <row r="56" spans="1:14" x14ac:dyDescent="0.25">
      <c r="A56" t="s">
        <v>215</v>
      </c>
      <c r="B56" s="18">
        <v>46268</v>
      </c>
      <c r="C56" t="s">
        <v>216</v>
      </c>
      <c r="D56" t="s">
        <v>82</v>
      </c>
      <c r="E56" t="s">
        <v>90</v>
      </c>
      <c r="F56" t="s">
        <v>129</v>
      </c>
      <c r="G56" t="s">
        <v>48</v>
      </c>
      <c r="H56" t="s">
        <v>19</v>
      </c>
      <c r="I56" t="s">
        <v>28</v>
      </c>
      <c r="J56" t="s">
        <v>40</v>
      </c>
      <c r="K56" s="19">
        <v>60</v>
      </c>
      <c r="L56" s="20">
        <f>K56/60</f>
        <v>1</v>
      </c>
      <c r="M56" s="21">
        <v>125</v>
      </c>
      <c r="N56" t="s">
        <v>85</v>
      </c>
    </row>
    <row r="57" spans="1:14" x14ac:dyDescent="0.25">
      <c r="A57" t="s">
        <v>217</v>
      </c>
      <c r="B57" s="18">
        <v>46268</v>
      </c>
      <c r="C57" t="s">
        <v>216</v>
      </c>
      <c r="D57" t="s">
        <v>82</v>
      </c>
      <c r="E57" t="s">
        <v>87</v>
      </c>
      <c r="F57" t="s">
        <v>218</v>
      </c>
      <c r="G57" t="s">
        <v>52</v>
      </c>
      <c r="H57" t="s">
        <v>19</v>
      </c>
      <c r="I57" t="s">
        <v>29</v>
      </c>
      <c r="J57" t="s">
        <v>39</v>
      </c>
      <c r="K57" s="19">
        <v>75</v>
      </c>
      <c r="L57" s="20">
        <f>K57/60</f>
        <v>1.25</v>
      </c>
      <c r="M57" s="21">
        <v>150</v>
      </c>
      <c r="N57" t="s">
        <v>85</v>
      </c>
    </row>
    <row r="58" spans="1:14" x14ac:dyDescent="0.25">
      <c r="A58" t="s">
        <v>219</v>
      </c>
      <c r="B58" s="18">
        <v>46268</v>
      </c>
      <c r="C58" t="s">
        <v>216</v>
      </c>
      <c r="D58" t="s">
        <v>82</v>
      </c>
      <c r="E58" t="s">
        <v>90</v>
      </c>
      <c r="F58" t="s">
        <v>220</v>
      </c>
      <c r="G58" t="s">
        <v>49</v>
      </c>
      <c r="H58" t="s">
        <v>19</v>
      </c>
      <c r="I58" t="s">
        <v>33</v>
      </c>
      <c r="J58" t="s">
        <v>38</v>
      </c>
      <c r="K58" s="19">
        <v>60</v>
      </c>
      <c r="L58" s="20">
        <f>K58/60</f>
        <v>1</v>
      </c>
      <c r="M58" s="21">
        <v>135</v>
      </c>
      <c r="N58" t="s">
        <v>85</v>
      </c>
    </row>
    <row r="59" spans="1:14" x14ac:dyDescent="0.25">
      <c r="A59" t="s">
        <v>221</v>
      </c>
      <c r="B59" s="18">
        <v>46268</v>
      </c>
      <c r="C59" t="s">
        <v>216</v>
      </c>
      <c r="D59" t="s">
        <v>96</v>
      </c>
      <c r="E59" t="s">
        <v>93</v>
      </c>
      <c r="F59" t="s">
        <v>222</v>
      </c>
      <c r="G59" t="s">
        <v>53</v>
      </c>
      <c r="H59" t="s">
        <v>20</v>
      </c>
      <c r="I59" t="s">
        <v>31</v>
      </c>
      <c r="J59" t="s">
        <v>41</v>
      </c>
      <c r="K59" s="19">
        <v>60</v>
      </c>
      <c r="L59" s="20">
        <f>K59/60</f>
        <v>1</v>
      </c>
      <c r="M59" s="21">
        <v>130</v>
      </c>
      <c r="N59" t="s">
        <v>85</v>
      </c>
    </row>
    <row r="60" spans="1:14" x14ac:dyDescent="0.25">
      <c r="A60" t="s">
        <v>223</v>
      </c>
      <c r="B60" s="18">
        <v>46268</v>
      </c>
      <c r="C60" t="s">
        <v>216</v>
      </c>
      <c r="D60" t="s">
        <v>90</v>
      </c>
      <c r="E60" t="s">
        <v>108</v>
      </c>
      <c r="F60" t="s">
        <v>120</v>
      </c>
      <c r="G60" t="s">
        <v>55</v>
      </c>
      <c r="H60" t="s">
        <v>20</v>
      </c>
      <c r="I60" t="s">
        <v>30</v>
      </c>
      <c r="J60" t="s">
        <v>42</v>
      </c>
      <c r="K60" s="19">
        <v>60</v>
      </c>
      <c r="L60" s="20">
        <f>K60/60</f>
        <v>1</v>
      </c>
      <c r="M60" s="21">
        <v>150</v>
      </c>
      <c r="N60" t="s">
        <v>85</v>
      </c>
    </row>
    <row r="61" spans="1:14" x14ac:dyDescent="0.25">
      <c r="A61" t="s">
        <v>224</v>
      </c>
      <c r="B61" s="18">
        <v>46268</v>
      </c>
      <c r="C61" t="s">
        <v>216</v>
      </c>
      <c r="D61" t="s">
        <v>93</v>
      </c>
      <c r="E61" t="s">
        <v>102</v>
      </c>
      <c r="F61" t="s">
        <v>225</v>
      </c>
      <c r="G61" t="s">
        <v>48</v>
      </c>
      <c r="H61" t="s">
        <v>19</v>
      </c>
      <c r="I61" t="s">
        <v>28</v>
      </c>
      <c r="J61" t="s">
        <v>40</v>
      </c>
      <c r="K61" s="19">
        <v>90</v>
      </c>
      <c r="L61" s="20">
        <f>K61/60</f>
        <v>1.5</v>
      </c>
      <c r="M61" s="21">
        <v>175</v>
      </c>
      <c r="N61" t="s">
        <v>85</v>
      </c>
    </row>
    <row r="62" spans="1:14" x14ac:dyDescent="0.25">
      <c r="A62" t="s">
        <v>226</v>
      </c>
      <c r="B62" s="18">
        <v>46268</v>
      </c>
      <c r="C62" t="s">
        <v>216</v>
      </c>
      <c r="D62" t="s">
        <v>93</v>
      </c>
      <c r="E62" t="s">
        <v>111</v>
      </c>
      <c r="F62" t="s">
        <v>227</v>
      </c>
      <c r="G62" t="s">
        <v>48</v>
      </c>
      <c r="H62" t="s">
        <v>19</v>
      </c>
      <c r="I62" t="s">
        <v>29</v>
      </c>
      <c r="J62" t="s">
        <v>39</v>
      </c>
      <c r="K62" s="19">
        <v>60</v>
      </c>
      <c r="L62" s="20">
        <f>K62/60</f>
        <v>1</v>
      </c>
      <c r="M62" s="21">
        <v>125</v>
      </c>
      <c r="N62" t="s">
        <v>85</v>
      </c>
    </row>
    <row r="63" spans="1:14" x14ac:dyDescent="0.25">
      <c r="A63" t="s">
        <v>228</v>
      </c>
      <c r="B63" s="18">
        <v>46268</v>
      </c>
      <c r="C63" t="s">
        <v>216</v>
      </c>
      <c r="D63" t="s">
        <v>93</v>
      </c>
      <c r="E63" t="s">
        <v>111</v>
      </c>
      <c r="F63" t="s">
        <v>229</v>
      </c>
      <c r="G63" t="s">
        <v>48</v>
      </c>
      <c r="H63" t="s">
        <v>19</v>
      </c>
      <c r="I63" t="s">
        <v>33</v>
      </c>
      <c r="J63" t="s">
        <v>38</v>
      </c>
      <c r="K63" s="19">
        <v>60</v>
      </c>
      <c r="L63" s="20">
        <f>K63/60</f>
        <v>1</v>
      </c>
      <c r="M63" s="21">
        <v>125</v>
      </c>
      <c r="N63" t="s">
        <v>85</v>
      </c>
    </row>
    <row r="64" spans="1:14" x14ac:dyDescent="0.25">
      <c r="A64" t="s">
        <v>230</v>
      </c>
      <c r="B64" s="18">
        <v>46268</v>
      </c>
      <c r="C64" t="s">
        <v>216</v>
      </c>
      <c r="D64" t="s">
        <v>108</v>
      </c>
      <c r="E64" t="s">
        <v>102</v>
      </c>
      <c r="F64" t="s">
        <v>231</v>
      </c>
      <c r="G64" t="s">
        <v>55</v>
      </c>
      <c r="H64" t="s">
        <v>20</v>
      </c>
      <c r="I64" t="s">
        <v>31</v>
      </c>
      <c r="J64" t="s">
        <v>41</v>
      </c>
      <c r="K64" s="19">
        <v>60</v>
      </c>
      <c r="L64" s="20">
        <f>K64/60</f>
        <v>1</v>
      </c>
      <c r="M64" s="21">
        <v>150</v>
      </c>
      <c r="N64" t="s">
        <v>85</v>
      </c>
    </row>
    <row r="65" spans="1:14" x14ac:dyDescent="0.25">
      <c r="A65" t="s">
        <v>232</v>
      </c>
      <c r="B65" s="18">
        <v>46268</v>
      </c>
      <c r="C65" t="s">
        <v>216</v>
      </c>
      <c r="D65" t="s">
        <v>111</v>
      </c>
      <c r="E65" t="s">
        <v>102</v>
      </c>
      <c r="F65" t="s">
        <v>233</v>
      </c>
      <c r="G65" t="s">
        <v>57</v>
      </c>
      <c r="H65" t="s">
        <v>20</v>
      </c>
      <c r="I65" t="s">
        <v>30</v>
      </c>
      <c r="J65" t="s">
        <v>42</v>
      </c>
      <c r="K65" s="19">
        <v>30</v>
      </c>
      <c r="L65" s="20">
        <f>K65/60</f>
        <v>0.5</v>
      </c>
      <c r="M65" s="21">
        <v>70</v>
      </c>
      <c r="N65" t="s">
        <v>85</v>
      </c>
    </row>
    <row r="66" spans="1:14" x14ac:dyDescent="0.25">
      <c r="A66" t="s">
        <v>234</v>
      </c>
      <c r="B66" s="18">
        <v>46268</v>
      </c>
      <c r="C66" t="s">
        <v>216</v>
      </c>
      <c r="D66" t="s">
        <v>102</v>
      </c>
      <c r="E66" t="s">
        <v>119</v>
      </c>
      <c r="F66" t="s">
        <v>235</v>
      </c>
      <c r="G66" t="s">
        <v>49</v>
      </c>
      <c r="H66" t="s">
        <v>19</v>
      </c>
      <c r="I66" t="s">
        <v>29</v>
      </c>
      <c r="J66" t="s">
        <v>39</v>
      </c>
      <c r="K66" s="19">
        <v>60</v>
      </c>
      <c r="L66" s="20">
        <f>K66/60</f>
        <v>1</v>
      </c>
      <c r="M66" s="21">
        <v>135</v>
      </c>
      <c r="N66" t="s">
        <v>85</v>
      </c>
    </row>
    <row r="67" spans="1:14" x14ac:dyDescent="0.25">
      <c r="A67" t="s">
        <v>236</v>
      </c>
      <c r="B67" s="18">
        <v>46268</v>
      </c>
      <c r="C67" t="s">
        <v>216</v>
      </c>
      <c r="D67" t="s">
        <v>102</v>
      </c>
      <c r="E67" t="s">
        <v>119</v>
      </c>
      <c r="F67" t="s">
        <v>129</v>
      </c>
      <c r="G67" t="s">
        <v>48</v>
      </c>
      <c r="H67" t="s">
        <v>19</v>
      </c>
      <c r="I67" t="s">
        <v>33</v>
      </c>
      <c r="J67" t="s">
        <v>38</v>
      </c>
      <c r="K67" s="19">
        <v>60</v>
      </c>
      <c r="L67" s="20">
        <f>K67/60</f>
        <v>1</v>
      </c>
      <c r="M67" s="21">
        <v>125</v>
      </c>
      <c r="N67" t="s">
        <v>85</v>
      </c>
    </row>
    <row r="68" spans="1:14" x14ac:dyDescent="0.25">
      <c r="A68" t="s">
        <v>237</v>
      </c>
      <c r="B68" s="18">
        <v>46268</v>
      </c>
      <c r="C68" t="s">
        <v>216</v>
      </c>
      <c r="D68" t="s">
        <v>112</v>
      </c>
      <c r="E68" t="s">
        <v>131</v>
      </c>
      <c r="F68" t="s">
        <v>238</v>
      </c>
      <c r="G68" t="s">
        <v>48</v>
      </c>
      <c r="H68" t="s">
        <v>19</v>
      </c>
      <c r="I68" t="s">
        <v>28</v>
      </c>
      <c r="J68" t="s">
        <v>40</v>
      </c>
      <c r="K68" s="19">
        <v>90</v>
      </c>
      <c r="L68" s="20">
        <f>K68/60</f>
        <v>1.5</v>
      </c>
      <c r="M68" s="21">
        <v>175</v>
      </c>
      <c r="N68" t="s">
        <v>85</v>
      </c>
    </row>
    <row r="69" spans="1:14" x14ac:dyDescent="0.25">
      <c r="A69" t="s">
        <v>239</v>
      </c>
      <c r="B69" s="18">
        <v>46268</v>
      </c>
      <c r="C69" t="s">
        <v>216</v>
      </c>
      <c r="D69" t="s">
        <v>112</v>
      </c>
      <c r="E69" t="s">
        <v>115</v>
      </c>
      <c r="F69" t="s">
        <v>240</v>
      </c>
      <c r="G69" t="s">
        <v>53</v>
      </c>
      <c r="H69" t="s">
        <v>20</v>
      </c>
      <c r="I69" t="s">
        <v>30</v>
      </c>
      <c r="J69" t="s">
        <v>41</v>
      </c>
      <c r="K69" s="19">
        <v>60</v>
      </c>
      <c r="L69" s="20">
        <f>K69/60</f>
        <v>1</v>
      </c>
      <c r="M69" s="21">
        <v>130</v>
      </c>
      <c r="N69" t="s">
        <v>85</v>
      </c>
    </row>
    <row r="70" spans="1:14" x14ac:dyDescent="0.25">
      <c r="A70" t="s">
        <v>241</v>
      </c>
      <c r="B70" s="18">
        <v>46268</v>
      </c>
      <c r="C70" t="s">
        <v>216</v>
      </c>
      <c r="D70" t="s">
        <v>115</v>
      </c>
      <c r="E70" t="s">
        <v>128</v>
      </c>
      <c r="F70" t="s">
        <v>242</v>
      </c>
      <c r="G70" t="s">
        <v>48</v>
      </c>
      <c r="H70" t="s">
        <v>19</v>
      </c>
      <c r="I70" t="s">
        <v>29</v>
      </c>
      <c r="J70" t="s">
        <v>39</v>
      </c>
      <c r="K70" s="19">
        <v>60</v>
      </c>
      <c r="L70" s="20">
        <f>K70/60</f>
        <v>1</v>
      </c>
      <c r="M70" s="21">
        <v>125</v>
      </c>
      <c r="N70" t="s">
        <v>117</v>
      </c>
    </row>
    <row r="71" spans="1:14" x14ac:dyDescent="0.25">
      <c r="A71" t="s">
        <v>243</v>
      </c>
      <c r="B71" s="18">
        <v>46268</v>
      </c>
      <c r="C71" t="s">
        <v>216</v>
      </c>
      <c r="D71" t="s">
        <v>115</v>
      </c>
      <c r="E71" t="s">
        <v>132</v>
      </c>
      <c r="F71" t="s">
        <v>244</v>
      </c>
      <c r="G71" t="s">
        <v>50</v>
      </c>
      <c r="H71" t="s">
        <v>19</v>
      </c>
      <c r="I71" t="s">
        <v>33</v>
      </c>
      <c r="J71" t="s">
        <v>38</v>
      </c>
      <c r="K71" s="19">
        <v>75</v>
      </c>
      <c r="L71" s="20">
        <f>K71/60</f>
        <v>1.25</v>
      </c>
      <c r="M71" s="21">
        <v>160</v>
      </c>
      <c r="N71" t="s">
        <v>85</v>
      </c>
    </row>
    <row r="72" spans="1:14" x14ac:dyDescent="0.25">
      <c r="A72" t="s">
        <v>245</v>
      </c>
      <c r="B72" s="18">
        <v>46268</v>
      </c>
      <c r="C72" t="s">
        <v>216</v>
      </c>
      <c r="D72" t="s">
        <v>131</v>
      </c>
      <c r="E72" t="s">
        <v>128</v>
      </c>
      <c r="F72" t="s">
        <v>246</v>
      </c>
      <c r="G72" t="s">
        <v>57</v>
      </c>
      <c r="H72" t="s">
        <v>20</v>
      </c>
      <c r="I72" t="s">
        <v>31</v>
      </c>
      <c r="J72" t="s">
        <v>41</v>
      </c>
      <c r="K72" s="19">
        <v>30</v>
      </c>
      <c r="L72" s="20">
        <f>K72/60</f>
        <v>0.5</v>
      </c>
      <c r="M72" s="21">
        <v>70</v>
      </c>
      <c r="N72" t="s">
        <v>85</v>
      </c>
    </row>
    <row r="73" spans="1:14" x14ac:dyDescent="0.25">
      <c r="A73" t="s">
        <v>247</v>
      </c>
      <c r="B73" s="18">
        <v>46268</v>
      </c>
      <c r="C73" t="s">
        <v>216</v>
      </c>
      <c r="D73" t="s">
        <v>140</v>
      </c>
      <c r="E73" t="s">
        <v>143</v>
      </c>
      <c r="F73" t="s">
        <v>248</v>
      </c>
      <c r="G73" t="s">
        <v>48</v>
      </c>
      <c r="H73" t="s">
        <v>19</v>
      </c>
      <c r="I73" t="s">
        <v>29</v>
      </c>
      <c r="J73" t="s">
        <v>39</v>
      </c>
      <c r="K73" s="19">
        <v>60</v>
      </c>
      <c r="L73" s="20">
        <f>K73/60</f>
        <v>1</v>
      </c>
      <c r="M73" s="21">
        <v>125</v>
      </c>
      <c r="N73" t="s">
        <v>85</v>
      </c>
    </row>
    <row r="74" spans="1:14" x14ac:dyDescent="0.25">
      <c r="A74" t="s">
        <v>249</v>
      </c>
      <c r="B74" s="18">
        <v>46268</v>
      </c>
      <c r="C74" t="s">
        <v>216</v>
      </c>
      <c r="D74" t="s">
        <v>140</v>
      </c>
      <c r="E74" t="s">
        <v>143</v>
      </c>
      <c r="F74" t="s">
        <v>250</v>
      </c>
      <c r="G74" t="s">
        <v>53</v>
      </c>
      <c r="H74" t="s">
        <v>20</v>
      </c>
      <c r="I74" t="s">
        <v>30</v>
      </c>
      <c r="J74" t="s">
        <v>42</v>
      </c>
      <c r="K74" s="19">
        <v>60</v>
      </c>
      <c r="L74" s="20">
        <f>K74/60</f>
        <v>1</v>
      </c>
      <c r="M74" s="21">
        <v>130</v>
      </c>
      <c r="N74" t="s">
        <v>85</v>
      </c>
    </row>
    <row r="75" spans="1:14" x14ac:dyDescent="0.25">
      <c r="A75" t="s">
        <v>251</v>
      </c>
      <c r="B75" s="18">
        <v>46268</v>
      </c>
      <c r="C75" t="s">
        <v>216</v>
      </c>
      <c r="D75" t="s">
        <v>140</v>
      </c>
      <c r="E75" t="s">
        <v>143</v>
      </c>
      <c r="F75" t="s">
        <v>100</v>
      </c>
      <c r="G75" t="s">
        <v>48</v>
      </c>
      <c r="H75" t="s">
        <v>19</v>
      </c>
      <c r="I75" t="s">
        <v>33</v>
      </c>
      <c r="J75" t="s">
        <v>38</v>
      </c>
      <c r="K75" s="19">
        <v>60</v>
      </c>
      <c r="L75" s="20">
        <f>K75/60</f>
        <v>1</v>
      </c>
      <c r="M75" s="21">
        <v>125</v>
      </c>
      <c r="N75" t="s">
        <v>85</v>
      </c>
    </row>
    <row r="76" spans="1:14" x14ac:dyDescent="0.25">
      <c r="A76" t="s">
        <v>252</v>
      </c>
      <c r="B76" s="18">
        <v>46268</v>
      </c>
      <c r="C76" t="s">
        <v>216</v>
      </c>
      <c r="D76" t="s">
        <v>140</v>
      </c>
      <c r="E76" t="s">
        <v>253</v>
      </c>
      <c r="F76" t="s">
        <v>254</v>
      </c>
      <c r="G76" t="s">
        <v>54</v>
      </c>
      <c r="H76" t="s">
        <v>20</v>
      </c>
      <c r="I76" t="s">
        <v>31</v>
      </c>
      <c r="J76" t="s">
        <v>41</v>
      </c>
      <c r="K76" s="19">
        <v>50</v>
      </c>
      <c r="L76" s="20">
        <f>K76/60</f>
        <v>0.8333333333333334</v>
      </c>
      <c r="M76" s="21">
        <v>115</v>
      </c>
      <c r="N76" t="s">
        <v>85</v>
      </c>
    </row>
    <row r="77" spans="1:14" x14ac:dyDescent="0.25">
      <c r="A77" t="s">
        <v>255</v>
      </c>
      <c r="B77" s="18">
        <v>46268</v>
      </c>
      <c r="C77" t="s">
        <v>216</v>
      </c>
      <c r="D77" t="s">
        <v>135</v>
      </c>
      <c r="E77" t="s">
        <v>141</v>
      </c>
      <c r="F77" t="s">
        <v>242</v>
      </c>
      <c r="G77" t="s">
        <v>48</v>
      </c>
      <c r="H77" t="s">
        <v>19</v>
      </c>
      <c r="I77" t="s">
        <v>28</v>
      </c>
      <c r="J77" t="s">
        <v>40</v>
      </c>
      <c r="K77" s="19">
        <v>60</v>
      </c>
      <c r="L77" s="20">
        <f>K77/60</f>
        <v>1</v>
      </c>
      <c r="M77" s="21">
        <v>125</v>
      </c>
      <c r="N77" t="s">
        <v>85</v>
      </c>
    </row>
    <row r="78" spans="1:14" x14ac:dyDescent="0.25">
      <c r="A78" t="s">
        <v>256</v>
      </c>
      <c r="B78" s="18">
        <v>46268</v>
      </c>
      <c r="C78" t="s">
        <v>216</v>
      </c>
      <c r="D78" t="s">
        <v>141</v>
      </c>
      <c r="E78" t="s">
        <v>156</v>
      </c>
      <c r="F78" t="s">
        <v>194</v>
      </c>
      <c r="G78" t="s">
        <v>50</v>
      </c>
      <c r="H78" t="s">
        <v>19</v>
      </c>
      <c r="I78" t="s">
        <v>29</v>
      </c>
      <c r="J78" t="s">
        <v>39</v>
      </c>
      <c r="K78" s="19">
        <v>75</v>
      </c>
      <c r="L78" s="20">
        <f>K78/60</f>
        <v>1.25</v>
      </c>
      <c r="M78" s="21">
        <v>160</v>
      </c>
      <c r="N78" t="s">
        <v>85</v>
      </c>
    </row>
    <row r="79" spans="1:14" x14ac:dyDescent="0.25">
      <c r="A79" t="s">
        <v>257</v>
      </c>
      <c r="B79" s="18">
        <v>46268</v>
      </c>
      <c r="C79" t="s">
        <v>216</v>
      </c>
      <c r="D79" t="s">
        <v>141</v>
      </c>
      <c r="E79" t="s">
        <v>154</v>
      </c>
      <c r="F79" t="s">
        <v>194</v>
      </c>
      <c r="G79" t="s">
        <v>55</v>
      </c>
      <c r="H79" t="s">
        <v>20</v>
      </c>
      <c r="I79" t="s">
        <v>30</v>
      </c>
      <c r="J79" t="s">
        <v>42</v>
      </c>
      <c r="K79" s="19">
        <v>60</v>
      </c>
      <c r="L79" s="20">
        <f>K79/60</f>
        <v>1</v>
      </c>
      <c r="M79" s="21">
        <v>150</v>
      </c>
      <c r="N79" t="s">
        <v>85</v>
      </c>
    </row>
    <row r="80" spans="1:14" x14ac:dyDescent="0.25">
      <c r="A80" t="s">
        <v>258</v>
      </c>
      <c r="B80" s="18">
        <v>46268</v>
      </c>
      <c r="C80" t="s">
        <v>216</v>
      </c>
      <c r="D80" t="s">
        <v>141</v>
      </c>
      <c r="E80" t="s">
        <v>154</v>
      </c>
      <c r="F80" t="s">
        <v>233</v>
      </c>
      <c r="G80" t="s">
        <v>48</v>
      </c>
      <c r="H80" t="s">
        <v>19</v>
      </c>
      <c r="I80" t="s">
        <v>33</v>
      </c>
      <c r="J80" t="s">
        <v>38</v>
      </c>
      <c r="K80" s="19">
        <v>60</v>
      </c>
      <c r="L80" s="20">
        <f>K80/60</f>
        <v>1</v>
      </c>
      <c r="M80" s="21">
        <v>125</v>
      </c>
      <c r="N80" t="s">
        <v>85</v>
      </c>
    </row>
    <row r="81" spans="1:14" x14ac:dyDescent="0.25">
      <c r="A81" t="s">
        <v>259</v>
      </c>
      <c r="B81" s="18">
        <v>46268</v>
      </c>
      <c r="C81" t="s">
        <v>216</v>
      </c>
      <c r="D81" t="s">
        <v>154</v>
      </c>
      <c r="E81" t="s">
        <v>209</v>
      </c>
      <c r="F81" t="s">
        <v>260</v>
      </c>
      <c r="G81" t="s">
        <v>56</v>
      </c>
      <c r="H81" t="s">
        <v>20</v>
      </c>
      <c r="I81" t="s">
        <v>31</v>
      </c>
      <c r="J81" t="s">
        <v>41</v>
      </c>
      <c r="K81" s="19">
        <v>75</v>
      </c>
      <c r="L81" s="20">
        <f>K81/60</f>
        <v>1.25</v>
      </c>
      <c r="M81" s="21">
        <v>165</v>
      </c>
      <c r="N81" t="s">
        <v>85</v>
      </c>
    </row>
    <row r="82" spans="1:14" x14ac:dyDescent="0.25">
      <c r="A82" t="s">
        <v>261</v>
      </c>
      <c r="B82" s="18">
        <v>46268</v>
      </c>
      <c r="C82" t="s">
        <v>216</v>
      </c>
      <c r="D82" t="s">
        <v>159</v>
      </c>
      <c r="E82" t="s">
        <v>209</v>
      </c>
      <c r="F82" t="s">
        <v>100</v>
      </c>
      <c r="G82" t="s">
        <v>61</v>
      </c>
      <c r="H82" t="s">
        <v>21</v>
      </c>
      <c r="I82" t="s">
        <v>28</v>
      </c>
      <c r="J82" t="s">
        <v>43</v>
      </c>
      <c r="K82" s="19">
        <v>45</v>
      </c>
      <c r="L82" s="20">
        <f>K82/60</f>
        <v>0.75</v>
      </c>
      <c r="M82" s="21">
        <v>95</v>
      </c>
      <c r="N82" t="s">
        <v>85</v>
      </c>
    </row>
    <row r="83" spans="1:14" x14ac:dyDescent="0.25">
      <c r="A83" t="s">
        <v>262</v>
      </c>
      <c r="B83" s="18">
        <v>46269</v>
      </c>
      <c r="C83" t="s">
        <v>263</v>
      </c>
      <c r="D83" t="s">
        <v>82</v>
      </c>
      <c r="E83" t="s">
        <v>93</v>
      </c>
      <c r="F83" t="s">
        <v>264</v>
      </c>
      <c r="G83" t="s">
        <v>48</v>
      </c>
      <c r="H83" t="s">
        <v>19</v>
      </c>
      <c r="I83" t="s">
        <v>32</v>
      </c>
      <c r="J83" t="s">
        <v>39</v>
      </c>
      <c r="K83" s="19">
        <v>90</v>
      </c>
      <c r="L83" s="20">
        <f>K83/60</f>
        <v>1.5</v>
      </c>
      <c r="M83" s="21">
        <v>175</v>
      </c>
      <c r="N83" t="s">
        <v>85</v>
      </c>
    </row>
    <row r="84" spans="1:14" x14ac:dyDescent="0.25">
      <c r="A84" t="s">
        <v>265</v>
      </c>
      <c r="B84" s="18">
        <v>46269</v>
      </c>
      <c r="C84" t="s">
        <v>263</v>
      </c>
      <c r="D84" t="s">
        <v>82</v>
      </c>
      <c r="E84" t="s">
        <v>90</v>
      </c>
      <c r="F84" t="s">
        <v>266</v>
      </c>
      <c r="G84" t="s">
        <v>48</v>
      </c>
      <c r="H84" t="s">
        <v>19</v>
      </c>
      <c r="I84" t="s">
        <v>29</v>
      </c>
      <c r="J84" t="s">
        <v>38</v>
      </c>
      <c r="K84" s="19">
        <v>60</v>
      </c>
      <c r="L84" s="20">
        <f>K84/60</f>
        <v>1</v>
      </c>
      <c r="M84" s="21">
        <v>125</v>
      </c>
      <c r="N84" t="s">
        <v>85</v>
      </c>
    </row>
    <row r="85" spans="1:14" x14ac:dyDescent="0.25">
      <c r="A85" t="s">
        <v>267</v>
      </c>
      <c r="B85" s="18">
        <v>46269</v>
      </c>
      <c r="C85" t="s">
        <v>263</v>
      </c>
      <c r="D85" t="s">
        <v>96</v>
      </c>
      <c r="E85" t="s">
        <v>93</v>
      </c>
      <c r="F85" t="s">
        <v>268</v>
      </c>
      <c r="G85" t="s">
        <v>53</v>
      </c>
      <c r="H85" t="s">
        <v>20</v>
      </c>
      <c r="I85" t="s">
        <v>30</v>
      </c>
      <c r="J85" t="s">
        <v>41</v>
      </c>
      <c r="K85" s="19">
        <v>60</v>
      </c>
      <c r="L85" s="20">
        <f>K85/60</f>
        <v>1</v>
      </c>
      <c r="M85" s="21">
        <v>130</v>
      </c>
      <c r="N85" t="s">
        <v>85</v>
      </c>
    </row>
    <row r="86" spans="1:14" x14ac:dyDescent="0.25">
      <c r="A86" t="s">
        <v>269</v>
      </c>
      <c r="B86" s="18">
        <v>46269</v>
      </c>
      <c r="C86" t="s">
        <v>263</v>
      </c>
      <c r="D86" t="s">
        <v>96</v>
      </c>
      <c r="E86" t="s">
        <v>270</v>
      </c>
      <c r="F86" t="s">
        <v>103</v>
      </c>
      <c r="G86" t="s">
        <v>54</v>
      </c>
      <c r="H86" t="s">
        <v>20</v>
      </c>
      <c r="I86" t="s">
        <v>31</v>
      </c>
      <c r="J86" t="s">
        <v>41</v>
      </c>
      <c r="K86" s="19">
        <v>50</v>
      </c>
      <c r="L86" s="20">
        <f>K86/60</f>
        <v>0.8333333333333334</v>
      </c>
      <c r="M86" s="21">
        <v>115</v>
      </c>
      <c r="N86" t="s">
        <v>117</v>
      </c>
    </row>
    <row r="87" spans="1:14" x14ac:dyDescent="0.25">
      <c r="A87" t="s">
        <v>271</v>
      </c>
      <c r="B87" s="18">
        <v>46269</v>
      </c>
      <c r="C87" t="s">
        <v>263</v>
      </c>
      <c r="D87" t="s">
        <v>96</v>
      </c>
      <c r="E87" t="s">
        <v>93</v>
      </c>
      <c r="F87" t="s">
        <v>88</v>
      </c>
      <c r="G87" t="s">
        <v>48</v>
      </c>
      <c r="H87" t="s">
        <v>19</v>
      </c>
      <c r="I87" t="s">
        <v>28</v>
      </c>
      <c r="J87" t="s">
        <v>40</v>
      </c>
      <c r="K87" s="19">
        <v>60</v>
      </c>
      <c r="L87" s="20">
        <f>K87/60</f>
        <v>1</v>
      </c>
      <c r="M87" s="21">
        <v>125</v>
      </c>
      <c r="N87" t="s">
        <v>85</v>
      </c>
    </row>
    <row r="88" spans="1:14" x14ac:dyDescent="0.25">
      <c r="A88" t="s">
        <v>272</v>
      </c>
      <c r="B88" s="18">
        <v>46269</v>
      </c>
      <c r="C88" t="s">
        <v>263</v>
      </c>
      <c r="D88" t="s">
        <v>93</v>
      </c>
      <c r="E88" t="s">
        <v>102</v>
      </c>
      <c r="F88" t="s">
        <v>273</v>
      </c>
      <c r="G88" t="s">
        <v>48</v>
      </c>
      <c r="H88" t="s">
        <v>19</v>
      </c>
      <c r="I88" t="s">
        <v>29</v>
      </c>
      <c r="J88" t="s">
        <v>38</v>
      </c>
      <c r="K88" s="19">
        <v>90</v>
      </c>
      <c r="L88" s="20">
        <f>K88/60</f>
        <v>1.5</v>
      </c>
      <c r="M88" s="21">
        <v>175</v>
      </c>
      <c r="N88" t="s">
        <v>85</v>
      </c>
    </row>
    <row r="89" spans="1:14" x14ac:dyDescent="0.25">
      <c r="A89" t="s">
        <v>274</v>
      </c>
      <c r="B89" s="18">
        <v>46269</v>
      </c>
      <c r="C89" t="s">
        <v>263</v>
      </c>
      <c r="D89" t="s">
        <v>108</v>
      </c>
      <c r="E89" t="s">
        <v>275</v>
      </c>
      <c r="F89" t="s">
        <v>103</v>
      </c>
      <c r="G89" t="s">
        <v>54</v>
      </c>
      <c r="H89" t="s">
        <v>20</v>
      </c>
      <c r="I89" t="s">
        <v>30</v>
      </c>
      <c r="J89" t="s">
        <v>42</v>
      </c>
      <c r="K89" s="19">
        <v>50</v>
      </c>
      <c r="L89" s="20">
        <f>K89/60</f>
        <v>0.8333333333333334</v>
      </c>
      <c r="M89" s="21">
        <v>115</v>
      </c>
      <c r="N89" t="s">
        <v>85</v>
      </c>
    </row>
    <row r="90" spans="1:14" x14ac:dyDescent="0.25">
      <c r="A90" t="s">
        <v>276</v>
      </c>
      <c r="B90" s="18">
        <v>46269</v>
      </c>
      <c r="C90" t="s">
        <v>263</v>
      </c>
      <c r="D90" t="s">
        <v>108</v>
      </c>
      <c r="E90" t="s">
        <v>277</v>
      </c>
      <c r="F90" t="s">
        <v>97</v>
      </c>
      <c r="G90" t="s">
        <v>56</v>
      </c>
      <c r="H90" t="s">
        <v>20</v>
      </c>
      <c r="I90" t="s">
        <v>31</v>
      </c>
      <c r="J90" t="s">
        <v>41</v>
      </c>
      <c r="K90" s="19">
        <v>75</v>
      </c>
      <c r="L90" s="20">
        <f>K90/60</f>
        <v>1.25</v>
      </c>
      <c r="M90" s="21">
        <v>165</v>
      </c>
      <c r="N90" t="s">
        <v>85</v>
      </c>
    </row>
    <row r="91" spans="1:14" x14ac:dyDescent="0.25">
      <c r="A91" t="s">
        <v>278</v>
      </c>
      <c r="B91" s="18">
        <v>46269</v>
      </c>
      <c r="C91" t="s">
        <v>263</v>
      </c>
      <c r="D91" t="s">
        <v>108</v>
      </c>
      <c r="E91" t="s">
        <v>174</v>
      </c>
      <c r="F91" t="s">
        <v>212</v>
      </c>
      <c r="G91" t="s">
        <v>61</v>
      </c>
      <c r="H91" t="s">
        <v>21</v>
      </c>
      <c r="I91" t="s">
        <v>28</v>
      </c>
      <c r="J91" t="s">
        <v>43</v>
      </c>
      <c r="K91" s="19">
        <v>45</v>
      </c>
      <c r="L91" s="20">
        <f>K91/60</f>
        <v>0.75</v>
      </c>
      <c r="M91" s="21">
        <v>95</v>
      </c>
      <c r="N91" t="s">
        <v>85</v>
      </c>
    </row>
    <row r="92" spans="1:14" x14ac:dyDescent="0.25">
      <c r="A92" t="s">
        <v>279</v>
      </c>
      <c r="B92" s="18">
        <v>46269</v>
      </c>
      <c r="C92" t="s">
        <v>263</v>
      </c>
      <c r="D92" t="s">
        <v>108</v>
      </c>
      <c r="E92" t="s">
        <v>102</v>
      </c>
      <c r="F92" t="s">
        <v>280</v>
      </c>
      <c r="G92" t="s">
        <v>48</v>
      </c>
      <c r="H92" t="s">
        <v>19</v>
      </c>
      <c r="I92" t="s">
        <v>32</v>
      </c>
      <c r="J92" t="s">
        <v>39</v>
      </c>
      <c r="K92" s="19">
        <v>60</v>
      </c>
      <c r="L92" s="20">
        <f>K92/60</f>
        <v>1</v>
      </c>
      <c r="M92" s="21">
        <v>125</v>
      </c>
      <c r="N92" t="s">
        <v>85</v>
      </c>
    </row>
    <row r="93" spans="1:14" x14ac:dyDescent="0.25">
      <c r="A93" t="s">
        <v>281</v>
      </c>
      <c r="B93" s="18">
        <v>46269</v>
      </c>
      <c r="C93" t="s">
        <v>263</v>
      </c>
      <c r="D93" t="s">
        <v>102</v>
      </c>
      <c r="E93" t="s">
        <v>115</v>
      </c>
      <c r="F93" t="s">
        <v>212</v>
      </c>
      <c r="G93" t="s">
        <v>49</v>
      </c>
      <c r="H93" t="s">
        <v>19</v>
      </c>
      <c r="I93" t="s">
        <v>28</v>
      </c>
      <c r="J93" t="s">
        <v>40</v>
      </c>
      <c r="K93" s="19">
        <v>90</v>
      </c>
      <c r="L93" s="20">
        <f>K93/60</f>
        <v>1.5</v>
      </c>
      <c r="M93" s="21">
        <v>185</v>
      </c>
      <c r="N93" t="s">
        <v>85</v>
      </c>
    </row>
    <row r="94" spans="1:14" x14ac:dyDescent="0.25">
      <c r="A94" t="s">
        <v>282</v>
      </c>
      <c r="B94" s="18">
        <v>46269</v>
      </c>
      <c r="C94" t="s">
        <v>263</v>
      </c>
      <c r="D94" t="s">
        <v>112</v>
      </c>
      <c r="E94" t="s">
        <v>115</v>
      </c>
      <c r="F94" t="s">
        <v>283</v>
      </c>
      <c r="G94" t="s">
        <v>53</v>
      </c>
      <c r="H94" t="s">
        <v>20</v>
      </c>
      <c r="I94" t="s">
        <v>30</v>
      </c>
      <c r="J94" t="s">
        <v>42</v>
      </c>
      <c r="K94" s="19">
        <v>60</v>
      </c>
      <c r="L94" s="20">
        <f>K94/60</f>
        <v>1</v>
      </c>
      <c r="M94" s="21">
        <v>130</v>
      </c>
      <c r="N94" t="s">
        <v>85</v>
      </c>
    </row>
    <row r="95" spans="1:14" x14ac:dyDescent="0.25">
      <c r="A95" t="s">
        <v>284</v>
      </c>
      <c r="B95" s="18">
        <v>46269</v>
      </c>
      <c r="C95" t="s">
        <v>263</v>
      </c>
      <c r="D95" t="s">
        <v>112</v>
      </c>
      <c r="E95" t="s">
        <v>285</v>
      </c>
      <c r="F95" t="s">
        <v>286</v>
      </c>
      <c r="G95" t="s">
        <v>61</v>
      </c>
      <c r="H95" t="s">
        <v>21</v>
      </c>
      <c r="I95" t="s">
        <v>31</v>
      </c>
      <c r="J95" t="s">
        <v>43</v>
      </c>
      <c r="K95" s="19">
        <v>45</v>
      </c>
      <c r="L95" s="20">
        <f>K95/60</f>
        <v>0.75</v>
      </c>
      <c r="M95" s="21">
        <v>95</v>
      </c>
      <c r="N95" t="s">
        <v>85</v>
      </c>
    </row>
    <row r="96" spans="1:14" x14ac:dyDescent="0.25">
      <c r="A96" t="s">
        <v>287</v>
      </c>
      <c r="B96" s="18">
        <v>46269</v>
      </c>
      <c r="C96" t="s">
        <v>263</v>
      </c>
      <c r="D96" t="s">
        <v>112</v>
      </c>
      <c r="E96" t="s">
        <v>131</v>
      </c>
      <c r="F96" t="s">
        <v>178</v>
      </c>
      <c r="G96" t="s">
        <v>48</v>
      </c>
      <c r="H96" t="s">
        <v>19</v>
      </c>
      <c r="I96" t="s">
        <v>32</v>
      </c>
      <c r="J96" t="s">
        <v>39</v>
      </c>
      <c r="K96" s="19">
        <v>90</v>
      </c>
      <c r="L96" s="20">
        <f>K96/60</f>
        <v>1.5</v>
      </c>
      <c r="M96" s="21">
        <v>175</v>
      </c>
      <c r="N96" t="s">
        <v>85</v>
      </c>
    </row>
    <row r="97" spans="1:14" x14ac:dyDescent="0.25">
      <c r="A97" t="s">
        <v>288</v>
      </c>
      <c r="B97" s="18">
        <v>46269</v>
      </c>
      <c r="C97" t="s">
        <v>263</v>
      </c>
      <c r="D97" t="s">
        <v>112</v>
      </c>
      <c r="E97" t="s">
        <v>131</v>
      </c>
      <c r="F97" t="s">
        <v>100</v>
      </c>
      <c r="G97" t="s">
        <v>48</v>
      </c>
      <c r="H97" t="s">
        <v>19</v>
      </c>
      <c r="I97" t="s">
        <v>29</v>
      </c>
      <c r="J97" t="s">
        <v>38</v>
      </c>
      <c r="K97" s="19">
        <v>90</v>
      </c>
      <c r="L97" s="20">
        <f>K97/60</f>
        <v>1.5</v>
      </c>
      <c r="M97" s="21">
        <v>175</v>
      </c>
      <c r="N97" t="s">
        <v>85</v>
      </c>
    </row>
    <row r="98" spans="1:14" x14ac:dyDescent="0.25">
      <c r="A98" t="s">
        <v>289</v>
      </c>
      <c r="B98" s="18">
        <v>46269</v>
      </c>
      <c r="C98" t="s">
        <v>263</v>
      </c>
      <c r="D98" t="s">
        <v>115</v>
      </c>
      <c r="E98" t="s">
        <v>132</v>
      </c>
      <c r="F98" t="s">
        <v>290</v>
      </c>
      <c r="G98" t="s">
        <v>56</v>
      </c>
      <c r="H98" t="s">
        <v>20</v>
      </c>
      <c r="I98" t="s">
        <v>31</v>
      </c>
      <c r="J98" t="s">
        <v>41</v>
      </c>
      <c r="K98" s="19">
        <v>75</v>
      </c>
      <c r="L98" s="20">
        <f>K98/60</f>
        <v>1.25</v>
      </c>
      <c r="M98" s="21">
        <v>165</v>
      </c>
      <c r="N98" t="s">
        <v>85</v>
      </c>
    </row>
    <row r="99" spans="1:14" x14ac:dyDescent="0.25">
      <c r="A99" t="s">
        <v>291</v>
      </c>
      <c r="B99" s="18">
        <v>46269</v>
      </c>
      <c r="C99" t="s">
        <v>263</v>
      </c>
      <c r="D99" t="s">
        <v>131</v>
      </c>
      <c r="E99" t="s">
        <v>128</v>
      </c>
      <c r="F99" t="s">
        <v>292</v>
      </c>
      <c r="G99" t="s">
        <v>57</v>
      </c>
      <c r="H99" t="s">
        <v>20</v>
      </c>
      <c r="I99" t="s">
        <v>30</v>
      </c>
      <c r="J99" t="s">
        <v>42</v>
      </c>
      <c r="K99" s="19">
        <v>30</v>
      </c>
      <c r="L99" s="20">
        <f>K99/60</f>
        <v>0.5</v>
      </c>
      <c r="M99" s="21">
        <v>70</v>
      </c>
      <c r="N99" t="s">
        <v>85</v>
      </c>
    </row>
    <row r="100" spans="1:14" x14ac:dyDescent="0.25">
      <c r="A100" t="s">
        <v>293</v>
      </c>
      <c r="B100" s="18">
        <v>46269</v>
      </c>
      <c r="C100" t="s">
        <v>263</v>
      </c>
      <c r="D100" t="s">
        <v>131</v>
      </c>
      <c r="E100" t="s">
        <v>140</v>
      </c>
      <c r="F100" t="s">
        <v>106</v>
      </c>
      <c r="G100" t="s">
        <v>49</v>
      </c>
      <c r="H100" t="s">
        <v>19</v>
      </c>
      <c r="I100" t="s">
        <v>28</v>
      </c>
      <c r="J100" t="s">
        <v>40</v>
      </c>
      <c r="K100" s="19">
        <v>60</v>
      </c>
      <c r="L100" s="20">
        <f>K100/60</f>
        <v>1</v>
      </c>
      <c r="M100" s="21">
        <v>135</v>
      </c>
      <c r="N100" t="s">
        <v>85</v>
      </c>
    </row>
    <row r="101" spans="1:14" x14ac:dyDescent="0.25">
      <c r="A101" t="s">
        <v>294</v>
      </c>
      <c r="B101" s="18">
        <v>46269</v>
      </c>
      <c r="C101" t="s">
        <v>263</v>
      </c>
      <c r="D101" t="s">
        <v>128</v>
      </c>
      <c r="E101" t="s">
        <v>135</v>
      </c>
      <c r="F101" t="s">
        <v>295</v>
      </c>
      <c r="G101" t="s">
        <v>49</v>
      </c>
      <c r="H101" t="s">
        <v>19</v>
      </c>
      <c r="I101" t="s">
        <v>32</v>
      </c>
      <c r="J101" t="s">
        <v>39</v>
      </c>
      <c r="K101" s="19">
        <v>60</v>
      </c>
      <c r="L101" s="20">
        <f>K101/60</f>
        <v>1</v>
      </c>
      <c r="M101" s="21">
        <v>135</v>
      </c>
      <c r="N101" t="s">
        <v>117</v>
      </c>
    </row>
    <row r="102" spans="1:14" x14ac:dyDescent="0.25">
      <c r="A102" t="s">
        <v>296</v>
      </c>
      <c r="B102" s="18">
        <v>46269</v>
      </c>
      <c r="C102" t="s">
        <v>263</v>
      </c>
      <c r="D102" t="s">
        <v>128</v>
      </c>
      <c r="E102" t="s">
        <v>143</v>
      </c>
      <c r="F102" t="s">
        <v>194</v>
      </c>
      <c r="G102" t="s">
        <v>48</v>
      </c>
      <c r="H102" t="s">
        <v>19</v>
      </c>
      <c r="I102" t="s">
        <v>29</v>
      </c>
      <c r="J102" t="s">
        <v>38</v>
      </c>
      <c r="K102" s="19">
        <v>90</v>
      </c>
      <c r="L102" s="20">
        <f>K102/60</f>
        <v>1.5</v>
      </c>
      <c r="M102" s="21">
        <v>175</v>
      </c>
      <c r="N102" t="s">
        <v>85</v>
      </c>
    </row>
    <row r="103" spans="1:14" x14ac:dyDescent="0.25">
      <c r="A103" t="s">
        <v>297</v>
      </c>
      <c r="B103" s="18">
        <v>46269</v>
      </c>
      <c r="C103" t="s">
        <v>263</v>
      </c>
      <c r="D103" t="s">
        <v>140</v>
      </c>
      <c r="E103" t="s">
        <v>135</v>
      </c>
      <c r="F103" t="s">
        <v>254</v>
      </c>
      <c r="G103" t="s">
        <v>57</v>
      </c>
      <c r="H103" t="s">
        <v>20</v>
      </c>
      <c r="I103" t="s">
        <v>30</v>
      </c>
      <c r="J103" t="s">
        <v>42</v>
      </c>
      <c r="K103" s="19">
        <v>30</v>
      </c>
      <c r="L103" s="20">
        <f>K103/60</f>
        <v>0.5</v>
      </c>
      <c r="M103" s="21">
        <v>70</v>
      </c>
      <c r="N103" t="s">
        <v>85</v>
      </c>
    </row>
    <row r="104" spans="1:14" x14ac:dyDescent="0.25">
      <c r="A104" t="s">
        <v>298</v>
      </c>
      <c r="B104" s="18">
        <v>46269</v>
      </c>
      <c r="C104" t="s">
        <v>263</v>
      </c>
      <c r="D104" t="s">
        <v>140</v>
      </c>
      <c r="E104" t="s">
        <v>198</v>
      </c>
      <c r="F104" t="s">
        <v>100</v>
      </c>
      <c r="G104" t="s">
        <v>56</v>
      </c>
      <c r="H104" t="s">
        <v>20</v>
      </c>
      <c r="I104" t="s">
        <v>31</v>
      </c>
      <c r="J104" t="s">
        <v>41</v>
      </c>
      <c r="K104" s="19">
        <v>75</v>
      </c>
      <c r="L104" s="20">
        <f>K104/60</f>
        <v>1.25</v>
      </c>
      <c r="M104" s="21">
        <v>165</v>
      </c>
      <c r="N104" t="s">
        <v>85</v>
      </c>
    </row>
    <row r="105" spans="1:14" x14ac:dyDescent="0.25">
      <c r="A105" t="s">
        <v>299</v>
      </c>
      <c r="B105" s="18">
        <v>46269</v>
      </c>
      <c r="C105" t="s">
        <v>263</v>
      </c>
      <c r="D105" t="s">
        <v>135</v>
      </c>
      <c r="E105" t="s">
        <v>300</v>
      </c>
      <c r="F105" t="s">
        <v>301</v>
      </c>
      <c r="G105" t="s">
        <v>52</v>
      </c>
      <c r="H105" t="s">
        <v>19</v>
      </c>
      <c r="I105" t="s">
        <v>28</v>
      </c>
      <c r="J105" t="s">
        <v>40</v>
      </c>
      <c r="K105" s="19">
        <v>75</v>
      </c>
      <c r="L105" s="20">
        <f>K105/60</f>
        <v>1.25</v>
      </c>
      <c r="M105" s="21">
        <v>150</v>
      </c>
      <c r="N105" t="s">
        <v>85</v>
      </c>
    </row>
    <row r="106" spans="1:14" x14ac:dyDescent="0.25">
      <c r="A106" t="s">
        <v>302</v>
      </c>
      <c r="B106" s="18">
        <v>46269</v>
      </c>
      <c r="C106" t="s">
        <v>263</v>
      </c>
      <c r="D106" t="s">
        <v>143</v>
      </c>
      <c r="E106" t="s">
        <v>151</v>
      </c>
      <c r="F106" t="s">
        <v>260</v>
      </c>
      <c r="G106" t="s">
        <v>55</v>
      </c>
      <c r="H106" t="s">
        <v>20</v>
      </c>
      <c r="I106" t="s">
        <v>30</v>
      </c>
      <c r="J106" t="s">
        <v>42</v>
      </c>
      <c r="K106" s="19">
        <v>60</v>
      </c>
      <c r="L106" s="20">
        <f>K106/60</f>
        <v>1</v>
      </c>
      <c r="M106" s="21">
        <v>150</v>
      </c>
      <c r="N106" t="s">
        <v>85</v>
      </c>
    </row>
    <row r="107" spans="1:14" x14ac:dyDescent="0.25">
      <c r="A107" t="s">
        <v>303</v>
      </c>
      <c r="B107" s="18">
        <v>46269</v>
      </c>
      <c r="C107" t="s">
        <v>263</v>
      </c>
      <c r="D107" t="s">
        <v>143</v>
      </c>
      <c r="E107" t="s">
        <v>151</v>
      </c>
      <c r="F107" t="s">
        <v>244</v>
      </c>
      <c r="G107" t="s">
        <v>49</v>
      </c>
      <c r="H107" t="s">
        <v>19</v>
      </c>
      <c r="I107" t="s">
        <v>32</v>
      </c>
      <c r="J107" t="s">
        <v>39</v>
      </c>
      <c r="K107" s="19">
        <v>60</v>
      </c>
      <c r="L107" s="20">
        <f>K107/60</f>
        <v>1</v>
      </c>
      <c r="M107" s="21">
        <v>135</v>
      </c>
      <c r="N107" t="s">
        <v>85</v>
      </c>
    </row>
    <row r="108" spans="1:14" x14ac:dyDescent="0.25">
      <c r="A108" t="s">
        <v>304</v>
      </c>
      <c r="B108" s="18">
        <v>46269</v>
      </c>
      <c r="C108" t="s">
        <v>263</v>
      </c>
      <c r="D108" t="s">
        <v>141</v>
      </c>
      <c r="E108" t="s">
        <v>154</v>
      </c>
      <c r="F108" t="s">
        <v>210</v>
      </c>
      <c r="G108" t="s">
        <v>53</v>
      </c>
      <c r="H108" t="s">
        <v>20</v>
      </c>
      <c r="I108" t="s">
        <v>31</v>
      </c>
      <c r="J108" t="s">
        <v>41</v>
      </c>
      <c r="K108" s="19">
        <v>60</v>
      </c>
      <c r="L108" s="20">
        <f>K108/60</f>
        <v>1</v>
      </c>
      <c r="M108" s="21">
        <v>130</v>
      </c>
      <c r="N108" t="s">
        <v>85</v>
      </c>
    </row>
    <row r="109" spans="1:14" x14ac:dyDescent="0.25">
      <c r="A109" t="s">
        <v>305</v>
      </c>
      <c r="B109" s="18">
        <v>46269</v>
      </c>
      <c r="C109" t="s">
        <v>263</v>
      </c>
      <c r="D109" t="s">
        <v>141</v>
      </c>
      <c r="E109" t="s">
        <v>159</v>
      </c>
      <c r="F109" t="s">
        <v>306</v>
      </c>
      <c r="G109" t="s">
        <v>48</v>
      </c>
      <c r="H109" t="s">
        <v>19</v>
      </c>
      <c r="I109" t="s">
        <v>29</v>
      </c>
      <c r="J109" t="s">
        <v>38</v>
      </c>
      <c r="K109" s="19">
        <v>90</v>
      </c>
      <c r="L109" s="20">
        <f>K109/60</f>
        <v>1.5</v>
      </c>
      <c r="M109" s="21">
        <v>175</v>
      </c>
      <c r="N109" t="s">
        <v>85</v>
      </c>
    </row>
    <row r="110" spans="1:14" x14ac:dyDescent="0.25">
      <c r="A110" t="s">
        <v>307</v>
      </c>
      <c r="B110" s="18">
        <v>46269</v>
      </c>
      <c r="C110" t="s">
        <v>263</v>
      </c>
      <c r="D110" t="s">
        <v>151</v>
      </c>
      <c r="E110" t="s">
        <v>159</v>
      </c>
      <c r="F110" t="s">
        <v>94</v>
      </c>
      <c r="G110" t="s">
        <v>49</v>
      </c>
      <c r="H110" t="s">
        <v>19</v>
      </c>
      <c r="I110" t="s">
        <v>28</v>
      </c>
      <c r="J110" t="s">
        <v>40</v>
      </c>
      <c r="K110" s="19">
        <v>60</v>
      </c>
      <c r="L110" s="20">
        <f>K110/60</f>
        <v>1</v>
      </c>
      <c r="M110" s="21">
        <v>135</v>
      </c>
      <c r="N110" t="s">
        <v>85</v>
      </c>
    </row>
    <row r="111" spans="1:14" x14ac:dyDescent="0.25">
      <c r="A111" t="s">
        <v>308</v>
      </c>
      <c r="B111" s="18">
        <v>46269</v>
      </c>
      <c r="C111" t="s">
        <v>263</v>
      </c>
      <c r="D111" t="s">
        <v>154</v>
      </c>
      <c r="E111" t="s">
        <v>165</v>
      </c>
      <c r="F111" t="s">
        <v>238</v>
      </c>
      <c r="G111" t="s">
        <v>53</v>
      </c>
      <c r="H111" t="s">
        <v>20</v>
      </c>
      <c r="I111" t="s">
        <v>30</v>
      </c>
      <c r="J111" t="s">
        <v>42</v>
      </c>
      <c r="K111" s="19">
        <v>60</v>
      </c>
      <c r="L111" s="20">
        <f>K111/60</f>
        <v>1</v>
      </c>
      <c r="M111" s="21">
        <v>130</v>
      </c>
      <c r="N111" t="s">
        <v>85</v>
      </c>
    </row>
    <row r="112" spans="1:14" x14ac:dyDescent="0.25">
      <c r="A112" t="s">
        <v>309</v>
      </c>
      <c r="B112" s="18">
        <v>46269</v>
      </c>
      <c r="C112" t="s">
        <v>263</v>
      </c>
      <c r="D112" t="s">
        <v>154</v>
      </c>
      <c r="E112" t="s">
        <v>209</v>
      </c>
      <c r="F112" t="s">
        <v>231</v>
      </c>
      <c r="G112" t="s">
        <v>59</v>
      </c>
      <c r="H112" t="s">
        <v>21</v>
      </c>
      <c r="I112" t="s">
        <v>32</v>
      </c>
      <c r="J112" t="s">
        <v>43</v>
      </c>
      <c r="K112" s="19">
        <v>75</v>
      </c>
      <c r="L112" s="20">
        <f>K112/60</f>
        <v>1.25</v>
      </c>
      <c r="M112" s="21">
        <v>150</v>
      </c>
      <c r="N112" t="s">
        <v>85</v>
      </c>
    </row>
    <row r="113" spans="1:14" x14ac:dyDescent="0.25">
      <c r="A113" t="s">
        <v>310</v>
      </c>
      <c r="B113" s="18">
        <v>46269</v>
      </c>
      <c r="C113" t="s">
        <v>263</v>
      </c>
      <c r="D113" t="s">
        <v>159</v>
      </c>
      <c r="E113" t="s">
        <v>162</v>
      </c>
      <c r="F113" t="s">
        <v>311</v>
      </c>
      <c r="G113" t="s">
        <v>53</v>
      </c>
      <c r="H113" t="s">
        <v>20</v>
      </c>
      <c r="I113" t="s">
        <v>31</v>
      </c>
      <c r="J113" t="s">
        <v>41</v>
      </c>
      <c r="K113" s="19">
        <v>60</v>
      </c>
      <c r="L113" s="20">
        <f>K113/60</f>
        <v>1</v>
      </c>
      <c r="M113" s="21">
        <v>130</v>
      </c>
      <c r="N113" t="s">
        <v>85</v>
      </c>
    </row>
    <row r="114" spans="1:14" x14ac:dyDescent="0.25">
      <c r="A114" t="s">
        <v>312</v>
      </c>
      <c r="B114" s="18">
        <v>46270</v>
      </c>
      <c r="C114" t="s">
        <v>313</v>
      </c>
      <c r="D114" t="s">
        <v>314</v>
      </c>
      <c r="E114" t="s">
        <v>96</v>
      </c>
      <c r="F114" t="s">
        <v>88</v>
      </c>
      <c r="G114" t="s">
        <v>60</v>
      </c>
      <c r="H114" t="s">
        <v>21</v>
      </c>
      <c r="I114" t="s">
        <v>32</v>
      </c>
      <c r="J114" t="s">
        <v>40</v>
      </c>
      <c r="K114" s="19">
        <v>90</v>
      </c>
      <c r="L114" s="20">
        <f>K114/60</f>
        <v>1.5</v>
      </c>
      <c r="M114" s="21">
        <v>195</v>
      </c>
      <c r="N114" t="s">
        <v>85</v>
      </c>
    </row>
    <row r="115" spans="1:14" x14ac:dyDescent="0.25">
      <c r="A115" t="s">
        <v>315</v>
      </c>
      <c r="B115" s="18">
        <v>46270</v>
      </c>
      <c r="C115" t="s">
        <v>313</v>
      </c>
      <c r="D115" t="s">
        <v>314</v>
      </c>
      <c r="E115" t="s">
        <v>96</v>
      </c>
      <c r="F115" t="s">
        <v>316</v>
      </c>
      <c r="G115" t="s">
        <v>48</v>
      </c>
      <c r="H115" t="s">
        <v>19</v>
      </c>
      <c r="I115" t="s">
        <v>28</v>
      </c>
      <c r="J115" t="s">
        <v>38</v>
      </c>
      <c r="K115" s="19">
        <v>90</v>
      </c>
      <c r="L115" s="20">
        <f>K115/60</f>
        <v>1.5</v>
      </c>
      <c r="M115" s="21">
        <v>175</v>
      </c>
      <c r="N115" t="s">
        <v>85</v>
      </c>
    </row>
    <row r="116" spans="1:14" x14ac:dyDescent="0.25">
      <c r="A116" t="s">
        <v>317</v>
      </c>
      <c r="B116" s="18">
        <v>46270</v>
      </c>
      <c r="C116" t="s">
        <v>313</v>
      </c>
      <c r="D116" t="s">
        <v>318</v>
      </c>
      <c r="E116" t="s">
        <v>96</v>
      </c>
      <c r="F116" t="s">
        <v>319</v>
      </c>
      <c r="G116" t="s">
        <v>53</v>
      </c>
      <c r="H116" t="s">
        <v>20</v>
      </c>
      <c r="I116" t="s">
        <v>30</v>
      </c>
      <c r="J116" t="s">
        <v>42</v>
      </c>
      <c r="K116" s="19">
        <v>60</v>
      </c>
      <c r="L116" s="20">
        <f>K116/60</f>
        <v>1</v>
      </c>
      <c r="M116" s="21">
        <v>130</v>
      </c>
      <c r="N116" t="s">
        <v>85</v>
      </c>
    </row>
    <row r="117" spans="1:14" x14ac:dyDescent="0.25">
      <c r="A117" t="s">
        <v>320</v>
      </c>
      <c r="B117" s="18">
        <v>46270</v>
      </c>
      <c r="C117" t="s">
        <v>313</v>
      </c>
      <c r="D117" t="s">
        <v>318</v>
      </c>
      <c r="E117" t="s">
        <v>321</v>
      </c>
      <c r="F117" t="s">
        <v>322</v>
      </c>
      <c r="G117" t="s">
        <v>50</v>
      </c>
      <c r="H117" t="s">
        <v>19</v>
      </c>
      <c r="I117" t="s">
        <v>33</v>
      </c>
      <c r="J117" t="s">
        <v>39</v>
      </c>
      <c r="K117" s="19">
        <v>75</v>
      </c>
      <c r="L117" s="20">
        <f>K117/60</f>
        <v>1.25</v>
      </c>
      <c r="M117" s="21">
        <v>160</v>
      </c>
      <c r="N117" t="s">
        <v>85</v>
      </c>
    </row>
    <row r="118" spans="1:14" x14ac:dyDescent="0.25">
      <c r="A118" t="s">
        <v>323</v>
      </c>
      <c r="B118" s="18">
        <v>46270</v>
      </c>
      <c r="C118" t="s">
        <v>313</v>
      </c>
      <c r="D118" t="s">
        <v>318</v>
      </c>
      <c r="E118" t="s">
        <v>82</v>
      </c>
      <c r="F118" t="s">
        <v>205</v>
      </c>
      <c r="G118" t="s">
        <v>57</v>
      </c>
      <c r="H118" t="s">
        <v>20</v>
      </c>
      <c r="I118" t="s">
        <v>31</v>
      </c>
      <c r="J118" t="s">
        <v>41</v>
      </c>
      <c r="K118" s="19">
        <v>30</v>
      </c>
      <c r="L118" s="20">
        <f>K118/60</f>
        <v>0.5</v>
      </c>
      <c r="M118" s="21">
        <v>70</v>
      </c>
      <c r="N118" t="s">
        <v>85</v>
      </c>
    </row>
    <row r="119" spans="1:14" x14ac:dyDescent="0.25">
      <c r="A119" t="s">
        <v>324</v>
      </c>
      <c r="B119" s="18">
        <v>46270</v>
      </c>
      <c r="C119" t="s">
        <v>313</v>
      </c>
      <c r="D119" t="s">
        <v>96</v>
      </c>
      <c r="E119" t="s">
        <v>108</v>
      </c>
      <c r="F119" t="s">
        <v>325</v>
      </c>
      <c r="G119" t="s">
        <v>60</v>
      </c>
      <c r="H119" t="s">
        <v>21</v>
      </c>
      <c r="I119" t="s">
        <v>31</v>
      </c>
      <c r="J119" t="s">
        <v>43</v>
      </c>
      <c r="K119" s="19">
        <v>90</v>
      </c>
      <c r="L119" s="20">
        <f>K119/60</f>
        <v>1.5</v>
      </c>
      <c r="M119" s="21">
        <v>195</v>
      </c>
      <c r="N119" t="s">
        <v>85</v>
      </c>
    </row>
    <row r="120" spans="1:14" x14ac:dyDescent="0.25">
      <c r="A120" t="s">
        <v>326</v>
      </c>
      <c r="B120" s="18">
        <v>46270</v>
      </c>
      <c r="C120" t="s">
        <v>313</v>
      </c>
      <c r="D120" t="s">
        <v>90</v>
      </c>
      <c r="E120" t="s">
        <v>327</v>
      </c>
      <c r="F120" t="s">
        <v>328</v>
      </c>
      <c r="G120" t="s">
        <v>54</v>
      </c>
      <c r="H120" t="s">
        <v>20</v>
      </c>
      <c r="I120" t="s">
        <v>30</v>
      </c>
      <c r="J120" t="s">
        <v>41</v>
      </c>
      <c r="K120" s="19">
        <v>50</v>
      </c>
      <c r="L120" s="20">
        <f>K120/60</f>
        <v>0.8333333333333334</v>
      </c>
      <c r="M120" s="21">
        <v>115</v>
      </c>
      <c r="N120" t="s">
        <v>85</v>
      </c>
    </row>
    <row r="121" spans="1:14" x14ac:dyDescent="0.25">
      <c r="A121" t="s">
        <v>329</v>
      </c>
      <c r="B121" s="18">
        <v>46270</v>
      </c>
      <c r="C121" t="s">
        <v>313</v>
      </c>
      <c r="D121" t="s">
        <v>90</v>
      </c>
      <c r="E121" t="s">
        <v>111</v>
      </c>
      <c r="F121" t="s">
        <v>160</v>
      </c>
      <c r="G121" t="s">
        <v>49</v>
      </c>
      <c r="H121" t="s">
        <v>19</v>
      </c>
      <c r="I121" t="s">
        <v>33</v>
      </c>
      <c r="J121" t="s">
        <v>40</v>
      </c>
      <c r="K121" s="19">
        <v>90</v>
      </c>
      <c r="L121" s="20">
        <f>K121/60</f>
        <v>1.5</v>
      </c>
      <c r="M121" s="21">
        <v>185</v>
      </c>
      <c r="N121" t="s">
        <v>85</v>
      </c>
    </row>
    <row r="122" spans="1:14" x14ac:dyDescent="0.25">
      <c r="A122" t="s">
        <v>330</v>
      </c>
      <c r="B122" s="18">
        <v>46270</v>
      </c>
      <c r="C122" t="s">
        <v>313</v>
      </c>
      <c r="D122" t="s">
        <v>90</v>
      </c>
      <c r="E122" t="s">
        <v>108</v>
      </c>
      <c r="F122" t="s">
        <v>328</v>
      </c>
      <c r="G122" t="s">
        <v>48</v>
      </c>
      <c r="H122" t="s">
        <v>19</v>
      </c>
      <c r="I122" t="s">
        <v>32</v>
      </c>
      <c r="J122" t="s">
        <v>39</v>
      </c>
      <c r="K122" s="19">
        <v>60</v>
      </c>
      <c r="L122" s="20">
        <f>K122/60</f>
        <v>1</v>
      </c>
      <c r="M122" s="21">
        <v>125</v>
      </c>
      <c r="N122" t="s">
        <v>85</v>
      </c>
    </row>
    <row r="123" spans="1:14" x14ac:dyDescent="0.25">
      <c r="A123" t="s">
        <v>331</v>
      </c>
      <c r="B123" s="18">
        <v>46270</v>
      </c>
      <c r="C123" t="s">
        <v>313</v>
      </c>
      <c r="D123" t="s">
        <v>90</v>
      </c>
      <c r="E123" t="s">
        <v>111</v>
      </c>
      <c r="F123" t="s">
        <v>201</v>
      </c>
      <c r="G123" t="s">
        <v>48</v>
      </c>
      <c r="H123" t="s">
        <v>19</v>
      </c>
      <c r="I123" t="s">
        <v>28</v>
      </c>
      <c r="J123" t="s">
        <v>38</v>
      </c>
      <c r="K123" s="19">
        <v>90</v>
      </c>
      <c r="L123" s="20">
        <f>K123/60</f>
        <v>1.5</v>
      </c>
      <c r="M123" s="21">
        <v>175</v>
      </c>
      <c r="N123" t="s">
        <v>85</v>
      </c>
    </row>
    <row r="124" spans="1:14" x14ac:dyDescent="0.25">
      <c r="A124" t="s">
        <v>332</v>
      </c>
      <c r="B124" s="18">
        <v>46270</v>
      </c>
      <c r="C124" t="s">
        <v>313</v>
      </c>
      <c r="D124" t="s">
        <v>111</v>
      </c>
      <c r="E124" t="s">
        <v>333</v>
      </c>
      <c r="F124" t="s">
        <v>334</v>
      </c>
      <c r="G124" t="s">
        <v>54</v>
      </c>
      <c r="H124" t="s">
        <v>20</v>
      </c>
      <c r="I124" t="s">
        <v>30</v>
      </c>
      <c r="J124" t="s">
        <v>42</v>
      </c>
      <c r="K124" s="19">
        <v>50</v>
      </c>
      <c r="L124" s="20">
        <f>K124/60</f>
        <v>0.8333333333333334</v>
      </c>
      <c r="M124" s="21">
        <v>115</v>
      </c>
      <c r="N124" t="s">
        <v>85</v>
      </c>
    </row>
    <row r="125" spans="1:14" x14ac:dyDescent="0.25">
      <c r="A125" t="s">
        <v>335</v>
      </c>
      <c r="B125" s="18">
        <v>46270</v>
      </c>
      <c r="C125" t="s">
        <v>313</v>
      </c>
      <c r="D125" t="s">
        <v>111</v>
      </c>
      <c r="E125" t="s">
        <v>277</v>
      </c>
      <c r="F125" t="s">
        <v>336</v>
      </c>
      <c r="G125" t="s">
        <v>61</v>
      </c>
      <c r="H125" t="s">
        <v>21</v>
      </c>
      <c r="I125" t="s">
        <v>32</v>
      </c>
      <c r="J125" t="s">
        <v>43</v>
      </c>
      <c r="K125" s="19">
        <v>45</v>
      </c>
      <c r="L125" s="20">
        <f>K125/60</f>
        <v>0.75</v>
      </c>
      <c r="M125" s="21">
        <v>95</v>
      </c>
      <c r="N125" t="s">
        <v>85</v>
      </c>
    </row>
    <row r="126" spans="1:14" x14ac:dyDescent="0.25">
      <c r="A126" t="s">
        <v>337</v>
      </c>
      <c r="B126" s="18">
        <v>46270</v>
      </c>
      <c r="C126" t="s">
        <v>313</v>
      </c>
      <c r="D126" t="s">
        <v>111</v>
      </c>
      <c r="E126" t="s">
        <v>102</v>
      </c>
      <c r="F126" t="s">
        <v>268</v>
      </c>
      <c r="G126" t="s">
        <v>57</v>
      </c>
      <c r="H126" t="s">
        <v>20</v>
      </c>
      <c r="I126" t="s">
        <v>31</v>
      </c>
      <c r="J126" t="s">
        <v>41</v>
      </c>
      <c r="K126" s="19">
        <v>30</v>
      </c>
      <c r="L126" s="20">
        <f>K126/60</f>
        <v>0.5</v>
      </c>
      <c r="M126" s="21">
        <v>70</v>
      </c>
      <c r="N126" t="s">
        <v>85</v>
      </c>
    </row>
    <row r="127" spans="1:14" x14ac:dyDescent="0.25">
      <c r="A127" t="s">
        <v>338</v>
      </c>
      <c r="B127" s="18">
        <v>46270</v>
      </c>
      <c r="C127" t="s">
        <v>313</v>
      </c>
      <c r="D127" t="s">
        <v>102</v>
      </c>
      <c r="E127" t="s">
        <v>115</v>
      </c>
      <c r="F127" t="s">
        <v>212</v>
      </c>
      <c r="G127" t="s">
        <v>49</v>
      </c>
      <c r="H127" t="s">
        <v>19</v>
      </c>
      <c r="I127" t="s">
        <v>29</v>
      </c>
      <c r="J127" t="s">
        <v>40</v>
      </c>
      <c r="K127" s="19">
        <v>90</v>
      </c>
      <c r="L127" s="20">
        <f>K127/60</f>
        <v>1.5</v>
      </c>
      <c r="M127" s="21">
        <v>185</v>
      </c>
      <c r="N127" t="s">
        <v>85</v>
      </c>
    </row>
    <row r="128" spans="1:14" x14ac:dyDescent="0.25">
      <c r="A128" t="s">
        <v>339</v>
      </c>
      <c r="B128" s="18">
        <v>46270</v>
      </c>
      <c r="C128" t="s">
        <v>313</v>
      </c>
      <c r="D128" t="s">
        <v>102</v>
      </c>
      <c r="E128" t="s">
        <v>115</v>
      </c>
      <c r="F128" t="s">
        <v>340</v>
      </c>
      <c r="G128" t="s">
        <v>48</v>
      </c>
      <c r="H128" t="s">
        <v>19</v>
      </c>
      <c r="I128" t="s">
        <v>33</v>
      </c>
      <c r="J128" t="s">
        <v>40</v>
      </c>
      <c r="K128" s="19">
        <v>90</v>
      </c>
      <c r="L128" s="20">
        <f>K128/60</f>
        <v>1.5</v>
      </c>
      <c r="M128" s="21">
        <v>175</v>
      </c>
      <c r="N128" t="s">
        <v>117</v>
      </c>
    </row>
    <row r="129" spans="1:14" x14ac:dyDescent="0.25">
      <c r="A129" t="s">
        <v>341</v>
      </c>
      <c r="B129" s="18">
        <v>46270</v>
      </c>
      <c r="C129" t="s">
        <v>313</v>
      </c>
      <c r="D129" t="s">
        <v>102</v>
      </c>
      <c r="E129" t="s">
        <v>115</v>
      </c>
      <c r="F129" t="s">
        <v>342</v>
      </c>
      <c r="G129" t="s">
        <v>48</v>
      </c>
      <c r="H129" t="s">
        <v>19</v>
      </c>
      <c r="I129" t="s">
        <v>28</v>
      </c>
      <c r="J129" t="s">
        <v>38</v>
      </c>
      <c r="K129" s="19">
        <v>90</v>
      </c>
      <c r="L129" s="20">
        <f>K129/60</f>
        <v>1.5</v>
      </c>
      <c r="M129" s="21">
        <v>175</v>
      </c>
      <c r="N129" t="s">
        <v>85</v>
      </c>
    </row>
    <row r="130" spans="1:14" x14ac:dyDescent="0.25">
      <c r="A130" t="s">
        <v>343</v>
      </c>
      <c r="B130" s="18">
        <v>46270</v>
      </c>
      <c r="C130" t="s">
        <v>313</v>
      </c>
      <c r="D130" t="s">
        <v>112</v>
      </c>
      <c r="E130" t="s">
        <v>115</v>
      </c>
      <c r="F130" t="s">
        <v>182</v>
      </c>
      <c r="G130" t="s">
        <v>51</v>
      </c>
      <c r="H130" t="s">
        <v>19</v>
      </c>
      <c r="I130" t="s">
        <v>32</v>
      </c>
      <c r="J130" t="s">
        <v>39</v>
      </c>
      <c r="K130" s="19">
        <v>60</v>
      </c>
      <c r="L130" s="20">
        <f>K130/60</f>
        <v>1</v>
      </c>
      <c r="M130" s="21">
        <v>130</v>
      </c>
      <c r="N130" t="s">
        <v>85</v>
      </c>
    </row>
    <row r="131" spans="1:14" x14ac:dyDescent="0.25">
      <c r="A131" t="s">
        <v>344</v>
      </c>
      <c r="B131" s="18">
        <v>46270</v>
      </c>
      <c r="C131" t="s">
        <v>313</v>
      </c>
      <c r="D131" t="s">
        <v>112</v>
      </c>
      <c r="E131" t="s">
        <v>131</v>
      </c>
      <c r="F131" t="s">
        <v>345</v>
      </c>
      <c r="G131" t="s">
        <v>60</v>
      </c>
      <c r="H131" t="s">
        <v>21</v>
      </c>
      <c r="I131" t="s">
        <v>31</v>
      </c>
      <c r="J131" t="s">
        <v>43</v>
      </c>
      <c r="K131" s="19">
        <v>90</v>
      </c>
      <c r="L131" s="20">
        <f>K131/60</f>
        <v>1.5</v>
      </c>
      <c r="M131" s="21">
        <v>195</v>
      </c>
      <c r="N131" t="s">
        <v>85</v>
      </c>
    </row>
    <row r="132" spans="1:14" x14ac:dyDescent="0.25">
      <c r="A132" t="s">
        <v>346</v>
      </c>
      <c r="B132" s="18">
        <v>46270</v>
      </c>
      <c r="C132" t="s">
        <v>313</v>
      </c>
      <c r="D132" t="s">
        <v>119</v>
      </c>
      <c r="E132" t="s">
        <v>131</v>
      </c>
      <c r="F132" t="s">
        <v>347</v>
      </c>
      <c r="G132" t="s">
        <v>53</v>
      </c>
      <c r="H132" t="s">
        <v>20</v>
      </c>
      <c r="I132" t="s">
        <v>30</v>
      </c>
      <c r="J132" t="s">
        <v>41</v>
      </c>
      <c r="K132" s="19">
        <v>60</v>
      </c>
      <c r="L132" s="20">
        <f>K132/60</f>
        <v>1</v>
      </c>
      <c r="M132" s="21">
        <v>130</v>
      </c>
      <c r="N132" t="s">
        <v>85</v>
      </c>
    </row>
    <row r="133" spans="1:14" x14ac:dyDescent="0.25">
      <c r="A133" t="s">
        <v>348</v>
      </c>
      <c r="B133" s="18">
        <v>46270</v>
      </c>
      <c r="C133" t="s">
        <v>313</v>
      </c>
      <c r="D133" t="s">
        <v>131</v>
      </c>
      <c r="E133" t="s">
        <v>349</v>
      </c>
      <c r="F133" t="s">
        <v>350</v>
      </c>
      <c r="G133" t="s">
        <v>52</v>
      </c>
      <c r="H133" t="s">
        <v>19</v>
      </c>
      <c r="I133" t="s">
        <v>33</v>
      </c>
      <c r="J133" t="s">
        <v>40</v>
      </c>
      <c r="K133" s="19">
        <v>75</v>
      </c>
      <c r="L133" s="20">
        <f>K133/60</f>
        <v>1.25</v>
      </c>
      <c r="M133" s="21">
        <v>150</v>
      </c>
      <c r="N133" t="s">
        <v>85</v>
      </c>
    </row>
    <row r="134" spans="1:14" x14ac:dyDescent="0.25">
      <c r="A134" t="s">
        <v>351</v>
      </c>
      <c r="B134" s="18">
        <v>46270</v>
      </c>
      <c r="C134" t="s">
        <v>313</v>
      </c>
      <c r="D134" t="s">
        <v>131</v>
      </c>
      <c r="E134" t="s">
        <v>349</v>
      </c>
      <c r="F134" t="s">
        <v>126</v>
      </c>
      <c r="G134" t="s">
        <v>50</v>
      </c>
      <c r="H134" t="s">
        <v>19</v>
      </c>
      <c r="I134" t="s">
        <v>32</v>
      </c>
      <c r="J134" t="s">
        <v>39</v>
      </c>
      <c r="K134" s="19">
        <v>75</v>
      </c>
      <c r="L134" s="20">
        <f>K134/60</f>
        <v>1.25</v>
      </c>
      <c r="M134" s="21">
        <v>160</v>
      </c>
      <c r="N134" t="s">
        <v>85</v>
      </c>
    </row>
    <row r="135" spans="1:14" x14ac:dyDescent="0.25">
      <c r="A135" t="s">
        <v>352</v>
      </c>
      <c r="B135" s="18">
        <v>46270</v>
      </c>
      <c r="C135" t="s">
        <v>313</v>
      </c>
      <c r="D135" t="s">
        <v>131</v>
      </c>
      <c r="E135" t="s">
        <v>349</v>
      </c>
      <c r="F135" t="s">
        <v>353</v>
      </c>
      <c r="G135" t="s">
        <v>50</v>
      </c>
      <c r="H135" t="s">
        <v>19</v>
      </c>
      <c r="I135" t="s">
        <v>28</v>
      </c>
      <c r="J135" t="s">
        <v>38</v>
      </c>
      <c r="K135" s="19">
        <v>75</v>
      </c>
      <c r="L135" s="20">
        <f>K135/60</f>
        <v>1.25</v>
      </c>
      <c r="M135" s="21">
        <v>160</v>
      </c>
      <c r="N135" t="s">
        <v>85</v>
      </c>
    </row>
    <row r="136" spans="1:14" x14ac:dyDescent="0.25">
      <c r="A136" t="s">
        <v>354</v>
      </c>
      <c r="B136" s="18">
        <v>46270</v>
      </c>
      <c r="C136" t="s">
        <v>313</v>
      </c>
      <c r="D136" t="s">
        <v>128</v>
      </c>
      <c r="E136" t="s">
        <v>135</v>
      </c>
      <c r="F136" t="s">
        <v>355</v>
      </c>
      <c r="G136" t="s">
        <v>53</v>
      </c>
      <c r="H136" t="s">
        <v>20</v>
      </c>
      <c r="I136" t="s">
        <v>30</v>
      </c>
      <c r="J136" t="s">
        <v>42</v>
      </c>
      <c r="K136" s="19">
        <v>60</v>
      </c>
      <c r="L136" s="20">
        <f>K136/60</f>
        <v>1</v>
      </c>
      <c r="M136" s="21">
        <v>130</v>
      </c>
      <c r="N136" t="s">
        <v>85</v>
      </c>
    </row>
    <row r="137" spans="1:14" x14ac:dyDescent="0.25">
      <c r="A137" t="s">
        <v>356</v>
      </c>
      <c r="B137" s="18">
        <v>46270</v>
      </c>
      <c r="C137" t="s">
        <v>313</v>
      </c>
      <c r="D137" t="s">
        <v>128</v>
      </c>
      <c r="E137" t="s">
        <v>357</v>
      </c>
      <c r="F137" t="s">
        <v>268</v>
      </c>
      <c r="G137" t="s">
        <v>56</v>
      </c>
      <c r="H137" t="s">
        <v>20</v>
      </c>
      <c r="I137" t="s">
        <v>31</v>
      </c>
      <c r="J137" t="s">
        <v>41</v>
      </c>
      <c r="K137" s="19">
        <v>75</v>
      </c>
      <c r="L137" s="20">
        <f>K137/60</f>
        <v>1.25</v>
      </c>
      <c r="M137" s="21">
        <v>165</v>
      </c>
      <c r="N137" t="s">
        <v>85</v>
      </c>
    </row>
    <row r="138" spans="1:14" x14ac:dyDescent="0.25">
      <c r="A138" t="s">
        <v>358</v>
      </c>
      <c r="B138" s="18">
        <v>46270</v>
      </c>
      <c r="C138" t="s">
        <v>313</v>
      </c>
      <c r="D138" t="s">
        <v>135</v>
      </c>
      <c r="E138" t="s">
        <v>300</v>
      </c>
      <c r="F138" t="s">
        <v>359</v>
      </c>
      <c r="G138" t="s">
        <v>52</v>
      </c>
      <c r="H138" t="s">
        <v>19</v>
      </c>
      <c r="I138" t="s">
        <v>33</v>
      </c>
      <c r="J138" t="s">
        <v>39</v>
      </c>
      <c r="K138" s="19">
        <v>75</v>
      </c>
      <c r="L138" s="20">
        <f>K138/60</f>
        <v>1.25</v>
      </c>
      <c r="M138" s="21">
        <v>150</v>
      </c>
      <c r="N138" t="s">
        <v>85</v>
      </c>
    </row>
    <row r="139" spans="1:14" x14ac:dyDescent="0.25">
      <c r="A139" t="s">
        <v>360</v>
      </c>
      <c r="B139" s="18">
        <v>46270</v>
      </c>
      <c r="C139" t="s">
        <v>313</v>
      </c>
      <c r="D139" t="s">
        <v>135</v>
      </c>
      <c r="E139" t="s">
        <v>151</v>
      </c>
      <c r="F139" t="s">
        <v>182</v>
      </c>
      <c r="G139" t="s">
        <v>48</v>
      </c>
      <c r="H139" t="s">
        <v>19</v>
      </c>
      <c r="I139" t="s">
        <v>32</v>
      </c>
      <c r="J139" t="s">
        <v>38</v>
      </c>
      <c r="K139" s="19">
        <v>90</v>
      </c>
      <c r="L139" s="20">
        <f>K139/60</f>
        <v>1.5</v>
      </c>
      <c r="M139" s="21">
        <v>175</v>
      </c>
      <c r="N139" t="s">
        <v>85</v>
      </c>
    </row>
    <row r="140" spans="1:14" x14ac:dyDescent="0.25">
      <c r="A140" t="s">
        <v>361</v>
      </c>
      <c r="B140" s="18">
        <v>46270</v>
      </c>
      <c r="C140" t="s">
        <v>313</v>
      </c>
      <c r="D140" t="s">
        <v>135</v>
      </c>
      <c r="E140" t="s">
        <v>198</v>
      </c>
      <c r="F140" t="s">
        <v>355</v>
      </c>
      <c r="G140" t="s">
        <v>58</v>
      </c>
      <c r="H140" t="s">
        <v>21</v>
      </c>
      <c r="I140" t="s">
        <v>28</v>
      </c>
      <c r="J140" t="s">
        <v>40</v>
      </c>
      <c r="K140" s="19">
        <v>45</v>
      </c>
      <c r="L140" s="20">
        <f>K140/60</f>
        <v>0.75</v>
      </c>
      <c r="M140" s="21">
        <v>95</v>
      </c>
      <c r="N140" t="s">
        <v>85</v>
      </c>
    </row>
    <row r="141" spans="1:14" x14ac:dyDescent="0.25">
      <c r="A141" t="s">
        <v>362</v>
      </c>
      <c r="B141" s="18">
        <v>46270</v>
      </c>
      <c r="C141" t="s">
        <v>313</v>
      </c>
      <c r="D141" t="s">
        <v>143</v>
      </c>
      <c r="E141" t="s">
        <v>151</v>
      </c>
      <c r="F141" t="s">
        <v>186</v>
      </c>
      <c r="G141" t="s">
        <v>55</v>
      </c>
      <c r="H141" t="s">
        <v>20</v>
      </c>
      <c r="I141" t="s">
        <v>30</v>
      </c>
      <c r="J141" t="s">
        <v>41</v>
      </c>
      <c r="K141" s="19">
        <v>60</v>
      </c>
      <c r="L141" s="20">
        <f>K141/60</f>
        <v>1</v>
      </c>
      <c r="M141" s="21">
        <v>150</v>
      </c>
      <c r="N141" t="s">
        <v>85</v>
      </c>
    </row>
    <row r="142" spans="1:14" x14ac:dyDescent="0.25">
      <c r="A142" t="s">
        <v>363</v>
      </c>
      <c r="B142" s="18">
        <v>46270</v>
      </c>
      <c r="C142" t="s">
        <v>313</v>
      </c>
      <c r="D142" t="s">
        <v>143</v>
      </c>
      <c r="E142" t="s">
        <v>300</v>
      </c>
      <c r="F142" t="s">
        <v>94</v>
      </c>
      <c r="G142" t="s">
        <v>58</v>
      </c>
      <c r="H142" t="s">
        <v>21</v>
      </c>
      <c r="I142" t="s">
        <v>31</v>
      </c>
      <c r="J142" t="s">
        <v>43</v>
      </c>
      <c r="K142" s="19">
        <v>45</v>
      </c>
      <c r="L142" s="20">
        <f>K142/60</f>
        <v>0.75</v>
      </c>
      <c r="M142" s="21">
        <v>95</v>
      </c>
      <c r="N142" t="s">
        <v>85</v>
      </c>
    </row>
    <row r="143" spans="1:14" x14ac:dyDescent="0.25">
      <c r="A143" t="s">
        <v>364</v>
      </c>
      <c r="B143" s="18">
        <v>46271</v>
      </c>
      <c r="C143" t="s">
        <v>365</v>
      </c>
      <c r="D143" t="s">
        <v>82</v>
      </c>
      <c r="E143" t="s">
        <v>90</v>
      </c>
      <c r="F143" t="s">
        <v>188</v>
      </c>
      <c r="G143" t="s">
        <v>49</v>
      </c>
      <c r="H143" t="s">
        <v>19</v>
      </c>
      <c r="I143" t="s">
        <v>33</v>
      </c>
      <c r="J143" t="s">
        <v>40</v>
      </c>
      <c r="K143" s="19">
        <v>60</v>
      </c>
      <c r="L143" s="20">
        <f>K143/60</f>
        <v>1</v>
      </c>
      <c r="M143" s="21">
        <v>135</v>
      </c>
      <c r="N143" t="s">
        <v>85</v>
      </c>
    </row>
    <row r="144" spans="1:14" x14ac:dyDescent="0.25">
      <c r="A144" t="s">
        <v>366</v>
      </c>
      <c r="B144" s="18">
        <v>46271</v>
      </c>
      <c r="C144" t="s">
        <v>365</v>
      </c>
      <c r="D144" t="s">
        <v>82</v>
      </c>
      <c r="E144" t="s">
        <v>90</v>
      </c>
      <c r="F144" t="s">
        <v>367</v>
      </c>
      <c r="G144" t="s">
        <v>53</v>
      </c>
      <c r="H144" t="s">
        <v>20</v>
      </c>
      <c r="I144" t="s">
        <v>31</v>
      </c>
      <c r="J144" t="s">
        <v>41</v>
      </c>
      <c r="K144" s="19">
        <v>60</v>
      </c>
      <c r="L144" s="20">
        <f>K144/60</f>
        <v>1</v>
      </c>
      <c r="M144" s="21">
        <v>130</v>
      </c>
      <c r="N144" t="s">
        <v>85</v>
      </c>
    </row>
    <row r="145" spans="1:14" x14ac:dyDescent="0.25">
      <c r="A145" t="s">
        <v>368</v>
      </c>
      <c r="B145" s="18">
        <v>46271</v>
      </c>
      <c r="C145" t="s">
        <v>365</v>
      </c>
      <c r="D145" t="s">
        <v>82</v>
      </c>
      <c r="E145" t="s">
        <v>90</v>
      </c>
      <c r="F145" t="s">
        <v>235</v>
      </c>
      <c r="G145" t="s">
        <v>49</v>
      </c>
      <c r="H145" t="s">
        <v>19</v>
      </c>
      <c r="I145" t="s">
        <v>32</v>
      </c>
      <c r="J145" t="s">
        <v>39</v>
      </c>
      <c r="K145" s="19">
        <v>60</v>
      </c>
      <c r="L145" s="20">
        <f>K145/60</f>
        <v>1</v>
      </c>
      <c r="M145" s="21">
        <v>135</v>
      </c>
      <c r="N145" t="s">
        <v>85</v>
      </c>
    </row>
    <row r="146" spans="1:14" x14ac:dyDescent="0.25">
      <c r="A146" t="s">
        <v>369</v>
      </c>
      <c r="B146" s="18">
        <v>46271</v>
      </c>
      <c r="C146" t="s">
        <v>365</v>
      </c>
      <c r="D146" t="s">
        <v>96</v>
      </c>
      <c r="E146" t="s">
        <v>108</v>
      </c>
      <c r="F146" t="s">
        <v>370</v>
      </c>
      <c r="G146" t="s">
        <v>49</v>
      </c>
      <c r="H146" t="s">
        <v>19</v>
      </c>
      <c r="I146" t="s">
        <v>29</v>
      </c>
      <c r="J146" t="s">
        <v>38</v>
      </c>
      <c r="K146" s="19">
        <v>90</v>
      </c>
      <c r="L146" s="20">
        <f>K146/60</f>
        <v>1.5</v>
      </c>
      <c r="M146" s="21">
        <v>185</v>
      </c>
      <c r="N146" t="s">
        <v>85</v>
      </c>
    </row>
    <row r="147" spans="1:14" x14ac:dyDescent="0.25">
      <c r="A147" t="s">
        <v>371</v>
      </c>
      <c r="B147" s="18">
        <v>46271</v>
      </c>
      <c r="C147" t="s">
        <v>365</v>
      </c>
      <c r="D147" t="s">
        <v>93</v>
      </c>
      <c r="E147" t="s">
        <v>174</v>
      </c>
      <c r="F147" t="s">
        <v>372</v>
      </c>
      <c r="G147" t="s">
        <v>50</v>
      </c>
      <c r="H147" t="s">
        <v>19</v>
      </c>
      <c r="I147" t="s">
        <v>33</v>
      </c>
      <c r="J147" t="s">
        <v>39</v>
      </c>
      <c r="K147" s="19">
        <v>75</v>
      </c>
      <c r="L147" s="20">
        <f>K147/60</f>
        <v>1.25</v>
      </c>
      <c r="M147" s="21">
        <v>160</v>
      </c>
      <c r="N147" t="s">
        <v>85</v>
      </c>
    </row>
    <row r="148" spans="1:14" x14ac:dyDescent="0.25">
      <c r="A148" t="s">
        <v>373</v>
      </c>
      <c r="B148" s="18">
        <v>46271</v>
      </c>
      <c r="C148" t="s">
        <v>365</v>
      </c>
      <c r="D148" t="s">
        <v>93</v>
      </c>
      <c r="E148" t="s">
        <v>111</v>
      </c>
      <c r="F148" t="s">
        <v>374</v>
      </c>
      <c r="G148" t="s">
        <v>53</v>
      </c>
      <c r="H148" t="s">
        <v>20</v>
      </c>
      <c r="I148" t="s">
        <v>31</v>
      </c>
      <c r="J148" t="s">
        <v>41</v>
      </c>
      <c r="K148" s="19">
        <v>60</v>
      </c>
      <c r="L148" s="20">
        <f>K148/60</f>
        <v>1</v>
      </c>
      <c r="M148" s="21">
        <v>130</v>
      </c>
      <c r="N148" t="s">
        <v>85</v>
      </c>
    </row>
    <row r="149" spans="1:14" x14ac:dyDescent="0.25">
      <c r="A149" t="s">
        <v>375</v>
      </c>
      <c r="B149" s="18">
        <v>46271</v>
      </c>
      <c r="C149" t="s">
        <v>365</v>
      </c>
      <c r="D149" t="s">
        <v>93</v>
      </c>
      <c r="E149" t="s">
        <v>105</v>
      </c>
      <c r="F149" t="s">
        <v>103</v>
      </c>
      <c r="G149" t="s">
        <v>58</v>
      </c>
      <c r="H149" t="s">
        <v>21</v>
      </c>
      <c r="I149" t="s">
        <v>32</v>
      </c>
      <c r="J149" t="s">
        <v>43</v>
      </c>
      <c r="K149" s="19">
        <v>45</v>
      </c>
      <c r="L149" s="20">
        <f>K149/60</f>
        <v>0.75</v>
      </c>
      <c r="M149" s="21">
        <v>95</v>
      </c>
      <c r="N149" t="s">
        <v>85</v>
      </c>
    </row>
    <row r="150" spans="1:14" x14ac:dyDescent="0.25">
      <c r="A150" t="s">
        <v>376</v>
      </c>
      <c r="B150" s="18">
        <v>46271</v>
      </c>
      <c r="C150" t="s">
        <v>365</v>
      </c>
      <c r="D150" t="s">
        <v>111</v>
      </c>
      <c r="E150" t="s">
        <v>377</v>
      </c>
      <c r="F150" t="s">
        <v>88</v>
      </c>
      <c r="G150" t="s">
        <v>59</v>
      </c>
      <c r="H150" t="s">
        <v>21</v>
      </c>
      <c r="I150" t="s">
        <v>32</v>
      </c>
      <c r="J150" t="s">
        <v>43</v>
      </c>
      <c r="K150" s="19">
        <v>75</v>
      </c>
      <c r="L150" s="20">
        <f>K150/60</f>
        <v>1.25</v>
      </c>
      <c r="M150" s="21">
        <v>150</v>
      </c>
      <c r="N150" t="s">
        <v>85</v>
      </c>
    </row>
    <row r="151" spans="1:14" x14ac:dyDescent="0.25">
      <c r="A151" t="s">
        <v>378</v>
      </c>
      <c r="B151" s="18">
        <v>46271</v>
      </c>
      <c r="C151" t="s">
        <v>365</v>
      </c>
      <c r="D151" t="s">
        <v>111</v>
      </c>
      <c r="E151" t="s">
        <v>112</v>
      </c>
      <c r="F151" t="s">
        <v>231</v>
      </c>
      <c r="G151" t="s">
        <v>48</v>
      </c>
      <c r="H151" t="s">
        <v>19</v>
      </c>
      <c r="I151" t="s">
        <v>29</v>
      </c>
      <c r="J151" t="s">
        <v>38</v>
      </c>
      <c r="K151" s="19">
        <v>60</v>
      </c>
      <c r="L151" s="20">
        <f>K151/60</f>
        <v>1</v>
      </c>
      <c r="M151" s="21">
        <v>125</v>
      </c>
      <c r="N151" t="s">
        <v>85</v>
      </c>
    </row>
    <row r="152" spans="1:14" x14ac:dyDescent="0.25">
      <c r="A152" t="s">
        <v>379</v>
      </c>
      <c r="B152" s="18">
        <v>46271</v>
      </c>
      <c r="C152" t="s">
        <v>365</v>
      </c>
      <c r="D152" t="s">
        <v>102</v>
      </c>
      <c r="E152" t="s">
        <v>119</v>
      </c>
      <c r="F152" t="s">
        <v>178</v>
      </c>
      <c r="G152" t="s">
        <v>48</v>
      </c>
      <c r="H152" t="s">
        <v>19</v>
      </c>
      <c r="I152" t="s">
        <v>33</v>
      </c>
      <c r="J152" t="s">
        <v>39</v>
      </c>
      <c r="K152" s="19">
        <v>60</v>
      </c>
      <c r="L152" s="20">
        <f>K152/60</f>
        <v>1</v>
      </c>
      <c r="M152" s="21">
        <v>125</v>
      </c>
      <c r="N152" t="s">
        <v>117</v>
      </c>
    </row>
    <row r="153" spans="1:14" x14ac:dyDescent="0.25">
      <c r="A153" t="s">
        <v>380</v>
      </c>
      <c r="B153" s="18">
        <v>46271</v>
      </c>
      <c r="C153" t="s">
        <v>365</v>
      </c>
      <c r="D153" t="s">
        <v>102</v>
      </c>
      <c r="E153" t="s">
        <v>115</v>
      </c>
      <c r="F153" t="s">
        <v>283</v>
      </c>
      <c r="G153" t="s">
        <v>60</v>
      </c>
      <c r="H153" t="s">
        <v>21</v>
      </c>
      <c r="I153" t="s">
        <v>31</v>
      </c>
      <c r="J153" t="s">
        <v>40</v>
      </c>
      <c r="K153" s="19">
        <v>90</v>
      </c>
      <c r="L153" s="20">
        <f>K153/60</f>
        <v>1.5</v>
      </c>
      <c r="M153" s="21">
        <v>195</v>
      </c>
      <c r="N153" t="s">
        <v>85</v>
      </c>
    </row>
    <row r="154" spans="1:14" x14ac:dyDescent="0.25">
      <c r="A154" t="s">
        <v>381</v>
      </c>
      <c r="B154" s="18">
        <v>46271</v>
      </c>
      <c r="C154" t="s">
        <v>365</v>
      </c>
      <c r="D154" t="s">
        <v>119</v>
      </c>
      <c r="E154" t="s">
        <v>131</v>
      </c>
      <c r="F154" t="s">
        <v>129</v>
      </c>
      <c r="G154" t="s">
        <v>48</v>
      </c>
      <c r="H154" t="s">
        <v>19</v>
      </c>
      <c r="I154" t="s">
        <v>29</v>
      </c>
      <c r="J154" t="s">
        <v>38</v>
      </c>
      <c r="K154" s="19">
        <v>60</v>
      </c>
      <c r="L154" s="20">
        <f>K154/60</f>
        <v>1</v>
      </c>
      <c r="M154" s="21">
        <v>125</v>
      </c>
      <c r="N154" t="s">
        <v>85</v>
      </c>
    </row>
    <row r="155" spans="1:14" x14ac:dyDescent="0.25">
      <c r="A155" t="s">
        <v>382</v>
      </c>
      <c r="B155" s="18">
        <v>46271</v>
      </c>
      <c r="C155" t="s">
        <v>365</v>
      </c>
      <c r="D155" t="s">
        <v>131</v>
      </c>
      <c r="E155" t="s">
        <v>349</v>
      </c>
      <c r="F155" t="s">
        <v>336</v>
      </c>
      <c r="G155" t="s">
        <v>50</v>
      </c>
      <c r="H155" t="s">
        <v>19</v>
      </c>
      <c r="I155" t="s">
        <v>33</v>
      </c>
      <c r="J155" t="s">
        <v>40</v>
      </c>
      <c r="K155" s="19">
        <v>75</v>
      </c>
      <c r="L155" s="20">
        <f>K155/60</f>
        <v>1.25</v>
      </c>
      <c r="M155" s="21">
        <v>160</v>
      </c>
      <c r="N155" t="s">
        <v>117</v>
      </c>
    </row>
    <row r="156" spans="1:14" x14ac:dyDescent="0.25">
      <c r="A156" t="s">
        <v>383</v>
      </c>
      <c r="B156" s="18">
        <v>46271</v>
      </c>
      <c r="C156" t="s">
        <v>365</v>
      </c>
      <c r="D156" t="s">
        <v>131</v>
      </c>
      <c r="E156" t="s">
        <v>349</v>
      </c>
      <c r="F156" t="s">
        <v>384</v>
      </c>
      <c r="G156" t="s">
        <v>56</v>
      </c>
      <c r="H156" t="s">
        <v>20</v>
      </c>
      <c r="I156" t="s">
        <v>31</v>
      </c>
      <c r="J156" t="s">
        <v>41</v>
      </c>
      <c r="K156" s="19">
        <v>75</v>
      </c>
      <c r="L156" s="20">
        <f>K156/60</f>
        <v>1.25</v>
      </c>
      <c r="M156" s="21">
        <v>165</v>
      </c>
      <c r="N156" t="s">
        <v>117</v>
      </c>
    </row>
    <row r="157" spans="1:14" x14ac:dyDescent="0.25">
      <c r="A157" t="s">
        <v>385</v>
      </c>
      <c r="B157" s="18">
        <v>46271</v>
      </c>
      <c r="C157" t="s">
        <v>365</v>
      </c>
      <c r="D157" t="s">
        <v>128</v>
      </c>
      <c r="E157" t="s">
        <v>143</v>
      </c>
      <c r="F157" t="s">
        <v>167</v>
      </c>
      <c r="G157" t="s">
        <v>48</v>
      </c>
      <c r="H157" t="s">
        <v>19</v>
      </c>
      <c r="I157" t="s">
        <v>32</v>
      </c>
      <c r="J157" t="s">
        <v>39</v>
      </c>
      <c r="K157" s="19">
        <v>90</v>
      </c>
      <c r="L157" s="20">
        <f>K157/60</f>
        <v>1.5</v>
      </c>
      <c r="M157" s="21">
        <v>175</v>
      </c>
      <c r="N157" t="s">
        <v>85</v>
      </c>
    </row>
    <row r="158" spans="1:14" x14ac:dyDescent="0.25">
      <c r="A158" t="s">
        <v>386</v>
      </c>
      <c r="B158" s="18">
        <v>46271</v>
      </c>
      <c r="C158" t="s">
        <v>365</v>
      </c>
      <c r="D158" t="s">
        <v>128</v>
      </c>
      <c r="E158" t="s">
        <v>135</v>
      </c>
      <c r="F158" t="s">
        <v>201</v>
      </c>
      <c r="G158" t="s">
        <v>49</v>
      </c>
      <c r="H158" t="s">
        <v>19</v>
      </c>
      <c r="I158" t="s">
        <v>29</v>
      </c>
      <c r="J158" t="s">
        <v>38</v>
      </c>
      <c r="K158" s="19">
        <v>60</v>
      </c>
      <c r="L158" s="20">
        <f>K158/60</f>
        <v>1</v>
      </c>
      <c r="M158" s="21">
        <v>135</v>
      </c>
      <c r="N158" t="s">
        <v>85</v>
      </c>
    </row>
    <row r="159" spans="1:14" x14ac:dyDescent="0.25">
      <c r="A159" t="s">
        <v>387</v>
      </c>
      <c r="B159" s="18">
        <v>46273</v>
      </c>
      <c r="C159" t="s">
        <v>81</v>
      </c>
      <c r="D159" t="s">
        <v>82</v>
      </c>
      <c r="E159" t="s">
        <v>83</v>
      </c>
      <c r="F159" t="s">
        <v>178</v>
      </c>
      <c r="G159" t="s">
        <v>54</v>
      </c>
      <c r="H159" t="s">
        <v>20</v>
      </c>
      <c r="I159" t="s">
        <v>30</v>
      </c>
      <c r="J159" t="s">
        <v>42</v>
      </c>
      <c r="K159" s="19">
        <v>50</v>
      </c>
      <c r="L159" s="20">
        <f>K159/60</f>
        <v>0.8333333333333334</v>
      </c>
      <c r="M159" s="21">
        <v>115</v>
      </c>
      <c r="N159" t="s">
        <v>85</v>
      </c>
    </row>
    <row r="160" spans="1:14" x14ac:dyDescent="0.25">
      <c r="A160" t="s">
        <v>388</v>
      </c>
      <c r="B160" s="18">
        <v>46273</v>
      </c>
      <c r="C160" t="s">
        <v>81</v>
      </c>
      <c r="D160" t="s">
        <v>96</v>
      </c>
      <c r="E160" t="s">
        <v>93</v>
      </c>
      <c r="F160" t="s">
        <v>88</v>
      </c>
      <c r="G160" t="s">
        <v>49</v>
      </c>
      <c r="H160" t="s">
        <v>19</v>
      </c>
      <c r="I160" t="s">
        <v>28</v>
      </c>
      <c r="J160" t="s">
        <v>38</v>
      </c>
      <c r="K160" s="19">
        <v>60</v>
      </c>
      <c r="L160" s="20">
        <f>K160/60</f>
        <v>1</v>
      </c>
      <c r="M160" s="21">
        <v>135</v>
      </c>
      <c r="N160" t="s">
        <v>85</v>
      </c>
    </row>
    <row r="161" spans="1:14" x14ac:dyDescent="0.25">
      <c r="A161" t="s">
        <v>389</v>
      </c>
      <c r="B161" s="18">
        <v>46273</v>
      </c>
      <c r="C161" t="s">
        <v>81</v>
      </c>
      <c r="D161" t="s">
        <v>96</v>
      </c>
      <c r="E161" t="s">
        <v>390</v>
      </c>
      <c r="F161" t="s">
        <v>126</v>
      </c>
      <c r="G161" t="s">
        <v>59</v>
      </c>
      <c r="H161" t="s">
        <v>21</v>
      </c>
      <c r="I161" t="s">
        <v>32</v>
      </c>
      <c r="J161" t="s">
        <v>43</v>
      </c>
      <c r="K161" s="19">
        <v>75</v>
      </c>
      <c r="L161" s="20">
        <f>K161/60</f>
        <v>1.25</v>
      </c>
      <c r="M161" s="21">
        <v>150</v>
      </c>
      <c r="N161" t="s">
        <v>85</v>
      </c>
    </row>
    <row r="162" spans="1:14" x14ac:dyDescent="0.25">
      <c r="A162" t="s">
        <v>391</v>
      </c>
      <c r="B162" s="18">
        <v>46273</v>
      </c>
      <c r="C162" t="s">
        <v>81</v>
      </c>
      <c r="D162" t="s">
        <v>96</v>
      </c>
      <c r="E162" t="s">
        <v>93</v>
      </c>
      <c r="F162" t="s">
        <v>316</v>
      </c>
      <c r="G162" t="s">
        <v>53</v>
      </c>
      <c r="H162" t="s">
        <v>20</v>
      </c>
      <c r="I162" t="s">
        <v>31</v>
      </c>
      <c r="J162" t="s">
        <v>41</v>
      </c>
      <c r="K162" s="19">
        <v>60</v>
      </c>
      <c r="L162" s="20">
        <f>K162/60</f>
        <v>1</v>
      </c>
      <c r="M162" s="21">
        <v>130</v>
      </c>
      <c r="N162" t="s">
        <v>85</v>
      </c>
    </row>
    <row r="163" spans="1:14" x14ac:dyDescent="0.25">
      <c r="A163" t="s">
        <v>392</v>
      </c>
      <c r="B163" s="18">
        <v>46273</v>
      </c>
      <c r="C163" t="s">
        <v>81</v>
      </c>
      <c r="D163" t="s">
        <v>90</v>
      </c>
      <c r="E163" t="s">
        <v>105</v>
      </c>
      <c r="F163" t="s">
        <v>393</v>
      </c>
      <c r="G163" t="s">
        <v>52</v>
      </c>
      <c r="H163" t="s">
        <v>19</v>
      </c>
      <c r="I163" t="s">
        <v>33</v>
      </c>
      <c r="J163" t="s">
        <v>39</v>
      </c>
      <c r="K163" s="19">
        <v>75</v>
      </c>
      <c r="L163" s="20">
        <f>K163/60</f>
        <v>1.25</v>
      </c>
      <c r="M163" s="21">
        <v>150</v>
      </c>
      <c r="N163" t="s">
        <v>85</v>
      </c>
    </row>
    <row r="164" spans="1:14" x14ac:dyDescent="0.25">
      <c r="A164" t="s">
        <v>394</v>
      </c>
      <c r="B164" s="18">
        <v>46273</v>
      </c>
      <c r="C164" t="s">
        <v>81</v>
      </c>
      <c r="D164" t="s">
        <v>93</v>
      </c>
      <c r="E164" t="s">
        <v>108</v>
      </c>
      <c r="F164" t="s">
        <v>395</v>
      </c>
      <c r="G164" t="s">
        <v>57</v>
      </c>
      <c r="H164" t="s">
        <v>20</v>
      </c>
      <c r="I164" t="s">
        <v>30</v>
      </c>
      <c r="J164" t="s">
        <v>42</v>
      </c>
      <c r="K164" s="19">
        <v>30</v>
      </c>
      <c r="L164" s="20">
        <f>K164/60</f>
        <v>0.5</v>
      </c>
      <c r="M164" s="21">
        <v>70</v>
      </c>
      <c r="N164" t="s">
        <v>85</v>
      </c>
    </row>
    <row r="165" spans="1:14" x14ac:dyDescent="0.25">
      <c r="A165" t="s">
        <v>396</v>
      </c>
      <c r="B165" s="18">
        <v>46273</v>
      </c>
      <c r="C165" t="s">
        <v>81</v>
      </c>
      <c r="D165" t="s">
        <v>108</v>
      </c>
      <c r="E165" t="s">
        <v>112</v>
      </c>
      <c r="F165" t="s">
        <v>290</v>
      </c>
      <c r="G165" t="s">
        <v>49</v>
      </c>
      <c r="H165" t="s">
        <v>19</v>
      </c>
      <c r="I165" t="s">
        <v>28</v>
      </c>
      <c r="J165" t="s">
        <v>40</v>
      </c>
      <c r="K165" s="19">
        <v>90</v>
      </c>
      <c r="L165" s="20">
        <f>K165/60</f>
        <v>1.5</v>
      </c>
      <c r="M165" s="21">
        <v>185</v>
      </c>
      <c r="N165" t="s">
        <v>85</v>
      </c>
    </row>
    <row r="166" spans="1:14" x14ac:dyDescent="0.25">
      <c r="A166" t="s">
        <v>397</v>
      </c>
      <c r="B166" s="18">
        <v>46273</v>
      </c>
      <c r="C166" t="s">
        <v>81</v>
      </c>
      <c r="D166" t="s">
        <v>108</v>
      </c>
      <c r="E166" t="s">
        <v>102</v>
      </c>
      <c r="F166" t="s">
        <v>201</v>
      </c>
      <c r="G166" t="s">
        <v>48</v>
      </c>
      <c r="H166" t="s">
        <v>19</v>
      </c>
      <c r="I166" t="s">
        <v>32</v>
      </c>
      <c r="J166" t="s">
        <v>38</v>
      </c>
      <c r="K166" s="19">
        <v>60</v>
      </c>
      <c r="L166" s="20">
        <f>K166/60</f>
        <v>1</v>
      </c>
      <c r="M166" s="21">
        <v>125</v>
      </c>
      <c r="N166" t="s">
        <v>85</v>
      </c>
    </row>
    <row r="167" spans="1:14" x14ac:dyDescent="0.25">
      <c r="A167" t="s">
        <v>398</v>
      </c>
      <c r="B167" s="18">
        <v>46273</v>
      </c>
      <c r="C167" t="s">
        <v>81</v>
      </c>
      <c r="D167" t="s">
        <v>111</v>
      </c>
      <c r="E167" t="s">
        <v>112</v>
      </c>
      <c r="F167" t="s">
        <v>88</v>
      </c>
      <c r="G167" t="s">
        <v>48</v>
      </c>
      <c r="H167" t="s">
        <v>19</v>
      </c>
      <c r="I167" t="s">
        <v>33</v>
      </c>
      <c r="J167" t="s">
        <v>39</v>
      </c>
      <c r="K167" s="19">
        <v>60</v>
      </c>
      <c r="L167" s="20">
        <f>K167/60</f>
        <v>1</v>
      </c>
      <c r="M167" s="21">
        <v>125</v>
      </c>
      <c r="N167" t="s">
        <v>85</v>
      </c>
    </row>
    <row r="168" spans="1:14" x14ac:dyDescent="0.25">
      <c r="A168" t="s">
        <v>399</v>
      </c>
      <c r="B168" s="18">
        <v>46273</v>
      </c>
      <c r="C168" t="s">
        <v>81</v>
      </c>
      <c r="D168" t="s">
        <v>112</v>
      </c>
      <c r="E168" t="s">
        <v>115</v>
      </c>
      <c r="F168" t="s">
        <v>400</v>
      </c>
      <c r="G168" t="s">
        <v>53</v>
      </c>
      <c r="H168" t="s">
        <v>20</v>
      </c>
      <c r="I168" t="s">
        <v>30</v>
      </c>
      <c r="J168" t="s">
        <v>41</v>
      </c>
      <c r="K168" s="19">
        <v>60</v>
      </c>
      <c r="L168" s="20">
        <f>K168/60</f>
        <v>1</v>
      </c>
      <c r="M168" s="21">
        <v>130</v>
      </c>
      <c r="N168" t="s">
        <v>85</v>
      </c>
    </row>
    <row r="169" spans="1:14" x14ac:dyDescent="0.25">
      <c r="A169" t="s">
        <v>401</v>
      </c>
      <c r="B169" s="18">
        <v>46273</v>
      </c>
      <c r="C169" t="s">
        <v>81</v>
      </c>
      <c r="D169" t="s">
        <v>112</v>
      </c>
      <c r="E169" t="s">
        <v>285</v>
      </c>
      <c r="F169" t="s">
        <v>402</v>
      </c>
      <c r="G169" t="s">
        <v>61</v>
      </c>
      <c r="H169" t="s">
        <v>21</v>
      </c>
      <c r="I169" t="s">
        <v>32</v>
      </c>
      <c r="J169" t="s">
        <v>43</v>
      </c>
      <c r="K169" s="19">
        <v>45</v>
      </c>
      <c r="L169" s="20">
        <f>K169/60</f>
        <v>0.75</v>
      </c>
      <c r="M169" s="21">
        <v>95</v>
      </c>
      <c r="N169" t="s">
        <v>85</v>
      </c>
    </row>
    <row r="170" spans="1:14" x14ac:dyDescent="0.25">
      <c r="A170" t="s">
        <v>403</v>
      </c>
      <c r="B170" s="18">
        <v>46273</v>
      </c>
      <c r="C170" t="s">
        <v>81</v>
      </c>
      <c r="D170" t="s">
        <v>119</v>
      </c>
      <c r="E170" t="s">
        <v>128</v>
      </c>
      <c r="F170" t="s">
        <v>347</v>
      </c>
      <c r="G170" t="s">
        <v>48</v>
      </c>
      <c r="H170" t="s">
        <v>19</v>
      </c>
      <c r="I170" t="s">
        <v>28</v>
      </c>
      <c r="J170" t="s">
        <v>40</v>
      </c>
      <c r="K170" s="19">
        <v>90</v>
      </c>
      <c r="L170" s="20">
        <f>K170/60</f>
        <v>1.5</v>
      </c>
      <c r="M170" s="21">
        <v>175</v>
      </c>
      <c r="N170" t="s">
        <v>85</v>
      </c>
    </row>
    <row r="171" spans="1:14" x14ac:dyDescent="0.25">
      <c r="A171" t="s">
        <v>404</v>
      </c>
      <c r="B171" s="18">
        <v>46273</v>
      </c>
      <c r="C171" t="s">
        <v>81</v>
      </c>
      <c r="D171" t="s">
        <v>119</v>
      </c>
      <c r="E171" t="s">
        <v>131</v>
      </c>
      <c r="F171" t="s">
        <v>280</v>
      </c>
      <c r="G171" t="s">
        <v>48</v>
      </c>
      <c r="H171" t="s">
        <v>19</v>
      </c>
      <c r="I171" t="s">
        <v>33</v>
      </c>
      <c r="J171" t="s">
        <v>39</v>
      </c>
      <c r="K171" s="19">
        <v>60</v>
      </c>
      <c r="L171" s="20">
        <f>K171/60</f>
        <v>1</v>
      </c>
      <c r="M171" s="21">
        <v>125</v>
      </c>
      <c r="N171" t="s">
        <v>85</v>
      </c>
    </row>
    <row r="172" spans="1:14" x14ac:dyDescent="0.25">
      <c r="A172" t="s">
        <v>405</v>
      </c>
      <c r="B172" s="18">
        <v>46273</v>
      </c>
      <c r="C172" t="s">
        <v>81</v>
      </c>
      <c r="D172" t="s">
        <v>131</v>
      </c>
      <c r="E172" t="s">
        <v>140</v>
      </c>
      <c r="F172" t="s">
        <v>406</v>
      </c>
      <c r="G172" t="s">
        <v>51</v>
      </c>
      <c r="H172" t="s">
        <v>19</v>
      </c>
      <c r="I172" t="s">
        <v>32</v>
      </c>
      <c r="J172" t="s">
        <v>38</v>
      </c>
      <c r="K172" s="19">
        <v>60</v>
      </c>
      <c r="L172" s="20">
        <f>K172/60</f>
        <v>1</v>
      </c>
      <c r="M172" s="21">
        <v>130</v>
      </c>
      <c r="N172" t="s">
        <v>85</v>
      </c>
    </row>
    <row r="173" spans="1:14" x14ac:dyDescent="0.25">
      <c r="A173" t="s">
        <v>407</v>
      </c>
      <c r="B173" s="18">
        <v>46273</v>
      </c>
      <c r="C173" t="s">
        <v>81</v>
      </c>
      <c r="D173" t="s">
        <v>131</v>
      </c>
      <c r="E173" t="s">
        <v>140</v>
      </c>
      <c r="F173" t="s">
        <v>408</v>
      </c>
      <c r="G173" t="s">
        <v>53</v>
      </c>
      <c r="H173" t="s">
        <v>20</v>
      </c>
      <c r="I173" t="s">
        <v>31</v>
      </c>
      <c r="J173" t="s">
        <v>41</v>
      </c>
      <c r="K173" s="19">
        <v>60</v>
      </c>
      <c r="L173" s="20">
        <f>K173/60</f>
        <v>1</v>
      </c>
      <c r="M173" s="21">
        <v>130</v>
      </c>
      <c r="N173" t="s">
        <v>85</v>
      </c>
    </row>
    <row r="174" spans="1:14" x14ac:dyDescent="0.25">
      <c r="A174" t="s">
        <v>409</v>
      </c>
      <c r="B174" s="18">
        <v>46273</v>
      </c>
      <c r="C174" t="s">
        <v>81</v>
      </c>
      <c r="D174" t="s">
        <v>128</v>
      </c>
      <c r="E174" t="s">
        <v>357</v>
      </c>
      <c r="F174" t="s">
        <v>410</v>
      </c>
      <c r="G174" t="s">
        <v>52</v>
      </c>
      <c r="H174" t="s">
        <v>19</v>
      </c>
      <c r="I174" t="s">
        <v>33</v>
      </c>
      <c r="J174" t="s">
        <v>39</v>
      </c>
      <c r="K174" s="19">
        <v>75</v>
      </c>
      <c r="L174" s="20">
        <f>K174/60</f>
        <v>1.25</v>
      </c>
      <c r="M174" s="21">
        <v>150</v>
      </c>
      <c r="N174" t="s">
        <v>85</v>
      </c>
    </row>
    <row r="175" spans="1:14" x14ac:dyDescent="0.25">
      <c r="A175" t="s">
        <v>411</v>
      </c>
      <c r="B175" s="18">
        <v>46273</v>
      </c>
      <c r="C175" t="s">
        <v>81</v>
      </c>
      <c r="D175" t="s">
        <v>140</v>
      </c>
      <c r="E175" t="s">
        <v>141</v>
      </c>
      <c r="F175" t="s">
        <v>133</v>
      </c>
      <c r="G175" t="s">
        <v>48</v>
      </c>
      <c r="H175" t="s">
        <v>19</v>
      </c>
      <c r="I175" t="s">
        <v>28</v>
      </c>
      <c r="J175" t="s">
        <v>40</v>
      </c>
      <c r="K175" s="19">
        <v>90</v>
      </c>
      <c r="L175" s="20">
        <f>K175/60</f>
        <v>1.5</v>
      </c>
      <c r="M175" s="21">
        <v>175</v>
      </c>
      <c r="N175" t="s">
        <v>85</v>
      </c>
    </row>
    <row r="176" spans="1:14" x14ac:dyDescent="0.25">
      <c r="A176" t="s">
        <v>412</v>
      </c>
      <c r="B176" s="18">
        <v>46273</v>
      </c>
      <c r="C176" t="s">
        <v>81</v>
      </c>
      <c r="D176" t="s">
        <v>135</v>
      </c>
      <c r="E176" t="s">
        <v>300</v>
      </c>
      <c r="F176" t="s">
        <v>413</v>
      </c>
      <c r="G176" t="s">
        <v>50</v>
      </c>
      <c r="H176" t="s">
        <v>19</v>
      </c>
      <c r="I176" t="s">
        <v>32</v>
      </c>
      <c r="J176" t="s">
        <v>38</v>
      </c>
      <c r="K176" s="19">
        <v>75</v>
      </c>
      <c r="L176" s="20">
        <f>K176/60</f>
        <v>1.25</v>
      </c>
      <c r="M176" s="21">
        <v>160</v>
      </c>
      <c r="N176" t="s">
        <v>85</v>
      </c>
    </row>
    <row r="177" spans="1:14" x14ac:dyDescent="0.25">
      <c r="A177" t="s">
        <v>414</v>
      </c>
      <c r="B177" s="18">
        <v>46273</v>
      </c>
      <c r="C177" t="s">
        <v>81</v>
      </c>
      <c r="D177" t="s">
        <v>143</v>
      </c>
      <c r="E177" t="s">
        <v>141</v>
      </c>
      <c r="F177" t="s">
        <v>109</v>
      </c>
      <c r="G177" t="s">
        <v>57</v>
      </c>
      <c r="H177" t="s">
        <v>20</v>
      </c>
      <c r="I177" t="s">
        <v>30</v>
      </c>
      <c r="J177" t="s">
        <v>42</v>
      </c>
      <c r="K177" s="19">
        <v>30</v>
      </c>
      <c r="L177" s="20">
        <f>K177/60</f>
        <v>0.5</v>
      </c>
      <c r="M177" s="21">
        <v>70</v>
      </c>
      <c r="N177" t="s">
        <v>85</v>
      </c>
    </row>
    <row r="178" spans="1:14" x14ac:dyDescent="0.25">
      <c r="A178" t="s">
        <v>415</v>
      </c>
      <c r="B178" s="18">
        <v>46273</v>
      </c>
      <c r="C178" t="s">
        <v>81</v>
      </c>
      <c r="D178" t="s">
        <v>141</v>
      </c>
      <c r="E178" t="s">
        <v>151</v>
      </c>
      <c r="F178" t="s">
        <v>280</v>
      </c>
      <c r="G178" t="s">
        <v>57</v>
      </c>
      <c r="H178" t="s">
        <v>20</v>
      </c>
      <c r="I178" t="s">
        <v>31</v>
      </c>
      <c r="J178" t="s">
        <v>41</v>
      </c>
      <c r="K178" s="19">
        <v>30</v>
      </c>
      <c r="L178" s="20">
        <f>K178/60</f>
        <v>0.5</v>
      </c>
      <c r="M178" s="21">
        <v>70</v>
      </c>
      <c r="N178" t="s">
        <v>85</v>
      </c>
    </row>
    <row r="179" spans="1:14" x14ac:dyDescent="0.25">
      <c r="A179" t="s">
        <v>416</v>
      </c>
      <c r="B179" s="18">
        <v>46273</v>
      </c>
      <c r="C179" t="s">
        <v>81</v>
      </c>
      <c r="D179" t="s">
        <v>151</v>
      </c>
      <c r="E179" t="s">
        <v>417</v>
      </c>
      <c r="F179" t="s">
        <v>418</v>
      </c>
      <c r="G179" t="s">
        <v>52</v>
      </c>
      <c r="H179" t="s">
        <v>19</v>
      </c>
      <c r="I179" t="s">
        <v>28</v>
      </c>
      <c r="J179" t="s">
        <v>40</v>
      </c>
      <c r="K179" s="19">
        <v>75</v>
      </c>
      <c r="L179" s="20">
        <f>K179/60</f>
        <v>1.25</v>
      </c>
      <c r="M179" s="21">
        <v>150</v>
      </c>
      <c r="N179" t="s">
        <v>85</v>
      </c>
    </row>
    <row r="180" spans="1:14" x14ac:dyDescent="0.25">
      <c r="A180" t="s">
        <v>419</v>
      </c>
      <c r="B180" s="18">
        <v>46273</v>
      </c>
      <c r="C180" t="s">
        <v>81</v>
      </c>
      <c r="D180" t="s">
        <v>151</v>
      </c>
      <c r="E180" t="s">
        <v>417</v>
      </c>
      <c r="F180" t="s">
        <v>163</v>
      </c>
      <c r="G180" t="s">
        <v>52</v>
      </c>
      <c r="H180" t="s">
        <v>19</v>
      </c>
      <c r="I180" t="s">
        <v>33</v>
      </c>
      <c r="J180" t="s">
        <v>39</v>
      </c>
      <c r="K180" s="19">
        <v>75</v>
      </c>
      <c r="L180" s="20">
        <f>K180/60</f>
        <v>1.25</v>
      </c>
      <c r="M180" s="21">
        <v>150</v>
      </c>
      <c r="N180" t="s">
        <v>85</v>
      </c>
    </row>
    <row r="181" spans="1:14" x14ac:dyDescent="0.25">
      <c r="A181" t="s">
        <v>420</v>
      </c>
      <c r="B181" s="18">
        <v>46273</v>
      </c>
      <c r="C181" t="s">
        <v>81</v>
      </c>
      <c r="D181" t="s">
        <v>151</v>
      </c>
      <c r="E181" t="s">
        <v>154</v>
      </c>
      <c r="F181" t="s">
        <v>116</v>
      </c>
      <c r="G181" t="s">
        <v>57</v>
      </c>
      <c r="H181" t="s">
        <v>20</v>
      </c>
      <c r="I181" t="s">
        <v>30</v>
      </c>
      <c r="J181" t="s">
        <v>42</v>
      </c>
      <c r="K181" s="19">
        <v>30</v>
      </c>
      <c r="L181" s="20">
        <f>K181/60</f>
        <v>0.5</v>
      </c>
      <c r="M181" s="21">
        <v>70</v>
      </c>
      <c r="N181" t="s">
        <v>85</v>
      </c>
    </row>
    <row r="182" spans="1:14" x14ac:dyDescent="0.25">
      <c r="A182" t="s">
        <v>421</v>
      </c>
      <c r="B182" s="18">
        <v>46273</v>
      </c>
      <c r="C182" t="s">
        <v>81</v>
      </c>
      <c r="D182" t="s">
        <v>151</v>
      </c>
      <c r="E182" t="s">
        <v>165</v>
      </c>
      <c r="F182" t="s">
        <v>146</v>
      </c>
      <c r="G182" t="s">
        <v>49</v>
      </c>
      <c r="H182" t="s">
        <v>19</v>
      </c>
      <c r="I182" t="s">
        <v>32</v>
      </c>
      <c r="J182" t="s">
        <v>38</v>
      </c>
      <c r="K182" s="19">
        <v>90</v>
      </c>
      <c r="L182" s="20">
        <f>K182/60</f>
        <v>1.5</v>
      </c>
      <c r="M182" s="21">
        <v>185</v>
      </c>
      <c r="N182" t="s">
        <v>85</v>
      </c>
    </row>
    <row r="183" spans="1:14" x14ac:dyDescent="0.25">
      <c r="A183" t="s">
        <v>422</v>
      </c>
      <c r="B183" s="18">
        <v>46273</v>
      </c>
      <c r="C183" t="s">
        <v>81</v>
      </c>
      <c r="D183" t="s">
        <v>154</v>
      </c>
      <c r="E183" t="s">
        <v>417</v>
      </c>
      <c r="F183" t="s">
        <v>231</v>
      </c>
      <c r="G183" t="s">
        <v>61</v>
      </c>
      <c r="H183" t="s">
        <v>21</v>
      </c>
      <c r="I183" t="s">
        <v>31</v>
      </c>
      <c r="J183" t="s">
        <v>43</v>
      </c>
      <c r="K183" s="19">
        <v>45</v>
      </c>
      <c r="L183" s="20">
        <f>K183/60</f>
        <v>0.75</v>
      </c>
      <c r="M183" s="21">
        <v>95</v>
      </c>
      <c r="N183" t="s">
        <v>85</v>
      </c>
    </row>
    <row r="184" spans="1:14" x14ac:dyDescent="0.25">
      <c r="A184" t="s">
        <v>423</v>
      </c>
      <c r="B184" s="18">
        <v>46273</v>
      </c>
      <c r="C184" t="s">
        <v>81</v>
      </c>
      <c r="D184" t="s">
        <v>159</v>
      </c>
      <c r="E184" t="s">
        <v>424</v>
      </c>
      <c r="F184" t="s">
        <v>425</v>
      </c>
      <c r="G184" t="s">
        <v>54</v>
      </c>
      <c r="H184" t="s">
        <v>20</v>
      </c>
      <c r="I184" t="s">
        <v>30</v>
      </c>
      <c r="J184" t="s">
        <v>41</v>
      </c>
      <c r="K184" s="19">
        <v>50</v>
      </c>
      <c r="L184" s="20">
        <f>K184/60</f>
        <v>0.8333333333333334</v>
      </c>
      <c r="M184" s="21">
        <v>115</v>
      </c>
      <c r="N184" t="s">
        <v>85</v>
      </c>
    </row>
    <row r="185" spans="1:14" x14ac:dyDescent="0.25">
      <c r="A185" t="s">
        <v>426</v>
      </c>
      <c r="B185" s="18">
        <v>46274</v>
      </c>
      <c r="C185" t="s">
        <v>169</v>
      </c>
      <c r="D185" t="s">
        <v>82</v>
      </c>
      <c r="E185" t="s">
        <v>93</v>
      </c>
      <c r="F185" t="s">
        <v>319</v>
      </c>
      <c r="G185" t="s">
        <v>48</v>
      </c>
      <c r="H185" t="s">
        <v>19</v>
      </c>
      <c r="I185" t="s">
        <v>33</v>
      </c>
      <c r="J185" t="s">
        <v>38</v>
      </c>
      <c r="K185" s="19">
        <v>90</v>
      </c>
      <c r="L185" s="20">
        <f>K185/60</f>
        <v>1.5</v>
      </c>
      <c r="M185" s="21">
        <v>175</v>
      </c>
      <c r="N185" t="s">
        <v>85</v>
      </c>
    </row>
    <row r="186" spans="1:14" x14ac:dyDescent="0.25">
      <c r="A186" t="s">
        <v>427</v>
      </c>
      <c r="B186" s="18">
        <v>46274</v>
      </c>
      <c r="C186" t="s">
        <v>169</v>
      </c>
      <c r="D186" t="s">
        <v>96</v>
      </c>
      <c r="E186" t="s">
        <v>108</v>
      </c>
      <c r="F186" t="s">
        <v>120</v>
      </c>
      <c r="G186" t="s">
        <v>49</v>
      </c>
      <c r="H186" t="s">
        <v>19</v>
      </c>
      <c r="I186" t="s">
        <v>29</v>
      </c>
      <c r="J186" t="s">
        <v>40</v>
      </c>
      <c r="K186" s="19">
        <v>90</v>
      </c>
      <c r="L186" s="20">
        <f>K186/60</f>
        <v>1.5</v>
      </c>
      <c r="M186" s="21">
        <v>185</v>
      </c>
      <c r="N186" t="s">
        <v>85</v>
      </c>
    </row>
    <row r="187" spans="1:14" x14ac:dyDescent="0.25">
      <c r="A187" t="s">
        <v>428</v>
      </c>
      <c r="B187" s="18">
        <v>46274</v>
      </c>
      <c r="C187" t="s">
        <v>169</v>
      </c>
      <c r="D187" t="s">
        <v>96</v>
      </c>
      <c r="E187" t="s">
        <v>93</v>
      </c>
      <c r="F187" t="s">
        <v>186</v>
      </c>
      <c r="G187" t="s">
        <v>53</v>
      </c>
      <c r="H187" t="s">
        <v>20</v>
      </c>
      <c r="I187" t="s">
        <v>30</v>
      </c>
      <c r="J187" t="s">
        <v>41</v>
      </c>
      <c r="K187" s="19">
        <v>60</v>
      </c>
      <c r="L187" s="20">
        <f>K187/60</f>
        <v>1</v>
      </c>
      <c r="M187" s="21">
        <v>130</v>
      </c>
      <c r="N187" t="s">
        <v>85</v>
      </c>
    </row>
    <row r="188" spans="1:14" x14ac:dyDescent="0.25">
      <c r="A188" t="s">
        <v>429</v>
      </c>
      <c r="B188" s="18">
        <v>46274</v>
      </c>
      <c r="C188" t="s">
        <v>169</v>
      </c>
      <c r="D188" t="s">
        <v>96</v>
      </c>
      <c r="E188" t="s">
        <v>93</v>
      </c>
      <c r="F188" t="s">
        <v>430</v>
      </c>
      <c r="G188" t="s">
        <v>48</v>
      </c>
      <c r="H188" t="s">
        <v>19</v>
      </c>
      <c r="I188" t="s">
        <v>32</v>
      </c>
      <c r="J188" t="s">
        <v>39</v>
      </c>
      <c r="K188" s="19">
        <v>60</v>
      </c>
      <c r="L188" s="20">
        <f>K188/60</f>
        <v>1</v>
      </c>
      <c r="M188" s="21">
        <v>125</v>
      </c>
      <c r="N188" t="s">
        <v>85</v>
      </c>
    </row>
    <row r="189" spans="1:14" x14ac:dyDescent="0.25">
      <c r="A189" t="s">
        <v>431</v>
      </c>
      <c r="B189" s="18">
        <v>46274</v>
      </c>
      <c r="C189" t="s">
        <v>169</v>
      </c>
      <c r="D189" t="s">
        <v>108</v>
      </c>
      <c r="E189" t="s">
        <v>102</v>
      </c>
      <c r="F189" t="s">
        <v>212</v>
      </c>
      <c r="G189" t="s">
        <v>49</v>
      </c>
      <c r="H189" t="s">
        <v>19</v>
      </c>
      <c r="I189" t="s">
        <v>32</v>
      </c>
      <c r="J189" t="s">
        <v>39</v>
      </c>
      <c r="K189" s="19">
        <v>60</v>
      </c>
      <c r="L189" s="20">
        <f>K189/60</f>
        <v>1</v>
      </c>
      <c r="M189" s="21">
        <v>135</v>
      </c>
      <c r="N189" t="s">
        <v>85</v>
      </c>
    </row>
    <row r="190" spans="1:14" x14ac:dyDescent="0.25">
      <c r="A190" t="s">
        <v>432</v>
      </c>
      <c r="B190" s="18">
        <v>46274</v>
      </c>
      <c r="C190" t="s">
        <v>169</v>
      </c>
      <c r="D190" t="s">
        <v>108</v>
      </c>
      <c r="E190" t="s">
        <v>102</v>
      </c>
      <c r="F190" t="s">
        <v>319</v>
      </c>
      <c r="G190" t="s">
        <v>49</v>
      </c>
      <c r="H190" t="s">
        <v>19</v>
      </c>
      <c r="I190" t="s">
        <v>33</v>
      </c>
      <c r="J190" t="s">
        <v>38</v>
      </c>
      <c r="K190" s="19">
        <v>60</v>
      </c>
      <c r="L190" s="20">
        <f>K190/60</f>
        <v>1</v>
      </c>
      <c r="M190" s="21">
        <v>135</v>
      </c>
      <c r="N190" t="s">
        <v>85</v>
      </c>
    </row>
    <row r="191" spans="1:14" x14ac:dyDescent="0.25">
      <c r="A191" t="s">
        <v>433</v>
      </c>
      <c r="B191" s="18">
        <v>46274</v>
      </c>
      <c r="C191" t="s">
        <v>169</v>
      </c>
      <c r="D191" t="s">
        <v>111</v>
      </c>
      <c r="E191" t="s">
        <v>377</v>
      </c>
      <c r="F191" t="s">
        <v>194</v>
      </c>
      <c r="G191" t="s">
        <v>50</v>
      </c>
      <c r="H191" t="s">
        <v>19</v>
      </c>
      <c r="I191" t="s">
        <v>29</v>
      </c>
      <c r="J191" t="s">
        <v>40</v>
      </c>
      <c r="K191" s="19">
        <v>75</v>
      </c>
      <c r="L191" s="20">
        <f>K191/60</f>
        <v>1.25</v>
      </c>
      <c r="M191" s="21">
        <v>160</v>
      </c>
      <c r="N191" t="s">
        <v>85</v>
      </c>
    </row>
    <row r="192" spans="1:14" x14ac:dyDescent="0.25">
      <c r="A192" t="s">
        <v>434</v>
      </c>
      <c r="B192" s="18">
        <v>46274</v>
      </c>
      <c r="C192" t="s">
        <v>169</v>
      </c>
      <c r="D192" t="s">
        <v>112</v>
      </c>
      <c r="E192" t="s">
        <v>131</v>
      </c>
      <c r="F192" t="s">
        <v>120</v>
      </c>
      <c r="G192" t="s">
        <v>48</v>
      </c>
      <c r="H192" t="s">
        <v>19</v>
      </c>
      <c r="I192" t="s">
        <v>32</v>
      </c>
      <c r="J192" t="s">
        <v>39</v>
      </c>
      <c r="K192" s="19">
        <v>90</v>
      </c>
      <c r="L192" s="20">
        <f>K192/60</f>
        <v>1.5</v>
      </c>
      <c r="M192" s="21">
        <v>175</v>
      </c>
      <c r="N192" t="s">
        <v>85</v>
      </c>
    </row>
    <row r="193" spans="1:14" x14ac:dyDescent="0.25">
      <c r="A193" t="s">
        <v>435</v>
      </c>
      <c r="B193" s="18">
        <v>46274</v>
      </c>
      <c r="C193" t="s">
        <v>169</v>
      </c>
      <c r="D193" t="s">
        <v>112</v>
      </c>
      <c r="E193" t="s">
        <v>115</v>
      </c>
      <c r="F193" t="s">
        <v>436</v>
      </c>
      <c r="G193" t="s">
        <v>49</v>
      </c>
      <c r="H193" t="s">
        <v>19</v>
      </c>
      <c r="I193" t="s">
        <v>33</v>
      </c>
      <c r="J193" t="s">
        <v>38</v>
      </c>
      <c r="K193" s="19">
        <v>60</v>
      </c>
      <c r="L193" s="20">
        <f>K193/60</f>
        <v>1</v>
      </c>
      <c r="M193" s="21">
        <v>135</v>
      </c>
      <c r="N193" t="s">
        <v>85</v>
      </c>
    </row>
    <row r="194" spans="1:14" x14ac:dyDescent="0.25">
      <c r="A194" t="s">
        <v>437</v>
      </c>
      <c r="B194" s="18">
        <v>46274</v>
      </c>
      <c r="C194" t="s">
        <v>169</v>
      </c>
      <c r="D194" t="s">
        <v>119</v>
      </c>
      <c r="E194" t="s">
        <v>128</v>
      </c>
      <c r="F194" t="s">
        <v>438</v>
      </c>
      <c r="G194" t="s">
        <v>48</v>
      </c>
      <c r="H194" t="s">
        <v>19</v>
      </c>
      <c r="I194" t="s">
        <v>29</v>
      </c>
      <c r="J194" t="s">
        <v>40</v>
      </c>
      <c r="K194" s="19">
        <v>90</v>
      </c>
      <c r="L194" s="20">
        <f>K194/60</f>
        <v>1.5</v>
      </c>
      <c r="M194" s="21">
        <v>175</v>
      </c>
      <c r="N194" t="s">
        <v>85</v>
      </c>
    </row>
    <row r="195" spans="1:14" x14ac:dyDescent="0.25">
      <c r="A195" t="s">
        <v>439</v>
      </c>
      <c r="B195" s="18">
        <v>46274</v>
      </c>
      <c r="C195" t="s">
        <v>169</v>
      </c>
      <c r="D195" t="s">
        <v>115</v>
      </c>
      <c r="E195" t="s">
        <v>125</v>
      </c>
      <c r="F195" t="s">
        <v>440</v>
      </c>
      <c r="G195" t="s">
        <v>54</v>
      </c>
      <c r="H195" t="s">
        <v>20</v>
      </c>
      <c r="I195" t="s">
        <v>30</v>
      </c>
      <c r="J195" t="s">
        <v>41</v>
      </c>
      <c r="K195" s="19">
        <v>50</v>
      </c>
      <c r="L195" s="20">
        <f>K195/60</f>
        <v>0.8333333333333334</v>
      </c>
      <c r="M195" s="21">
        <v>115</v>
      </c>
      <c r="N195" t="s">
        <v>117</v>
      </c>
    </row>
    <row r="196" spans="1:14" x14ac:dyDescent="0.25">
      <c r="A196" t="s">
        <v>441</v>
      </c>
      <c r="B196" s="18">
        <v>46274</v>
      </c>
      <c r="C196" t="s">
        <v>169</v>
      </c>
      <c r="D196" t="s">
        <v>131</v>
      </c>
      <c r="E196" t="s">
        <v>140</v>
      </c>
      <c r="F196" t="s">
        <v>384</v>
      </c>
      <c r="G196" t="s">
        <v>48</v>
      </c>
      <c r="H196" t="s">
        <v>19</v>
      </c>
      <c r="I196" t="s">
        <v>33</v>
      </c>
      <c r="J196" t="s">
        <v>38</v>
      </c>
      <c r="K196" s="19">
        <v>60</v>
      </c>
      <c r="L196" s="20">
        <f>K196/60</f>
        <v>1</v>
      </c>
      <c r="M196" s="21">
        <v>125</v>
      </c>
      <c r="N196" t="s">
        <v>85</v>
      </c>
    </row>
    <row r="197" spans="1:14" x14ac:dyDescent="0.25">
      <c r="A197" t="s">
        <v>442</v>
      </c>
      <c r="B197" s="18">
        <v>46274</v>
      </c>
      <c r="C197" t="s">
        <v>169</v>
      </c>
      <c r="D197" t="s">
        <v>140</v>
      </c>
      <c r="E197" t="s">
        <v>143</v>
      </c>
      <c r="F197" t="s">
        <v>163</v>
      </c>
      <c r="G197" t="s">
        <v>49</v>
      </c>
      <c r="H197" t="s">
        <v>19</v>
      </c>
      <c r="I197" t="s">
        <v>28</v>
      </c>
      <c r="J197" t="s">
        <v>40</v>
      </c>
      <c r="K197" s="19">
        <v>60</v>
      </c>
      <c r="L197" s="20">
        <f>K197/60</f>
        <v>1</v>
      </c>
      <c r="M197" s="21">
        <v>135</v>
      </c>
      <c r="N197" t="s">
        <v>85</v>
      </c>
    </row>
    <row r="198" spans="1:14" x14ac:dyDescent="0.25">
      <c r="A198" t="s">
        <v>443</v>
      </c>
      <c r="B198" s="18">
        <v>46274</v>
      </c>
      <c r="C198" t="s">
        <v>169</v>
      </c>
      <c r="D198" t="s">
        <v>140</v>
      </c>
      <c r="E198" t="s">
        <v>143</v>
      </c>
      <c r="F198" t="s">
        <v>231</v>
      </c>
      <c r="G198" t="s">
        <v>48</v>
      </c>
      <c r="H198" t="s">
        <v>19</v>
      </c>
      <c r="I198" t="s">
        <v>29</v>
      </c>
      <c r="J198" t="s">
        <v>39</v>
      </c>
      <c r="K198" s="19">
        <v>60</v>
      </c>
      <c r="L198" s="20">
        <f>K198/60</f>
        <v>1</v>
      </c>
      <c r="M198" s="21">
        <v>125</v>
      </c>
      <c r="N198" t="s">
        <v>85</v>
      </c>
    </row>
    <row r="199" spans="1:14" x14ac:dyDescent="0.25">
      <c r="A199" t="s">
        <v>444</v>
      </c>
      <c r="B199" s="18">
        <v>46274</v>
      </c>
      <c r="C199" t="s">
        <v>169</v>
      </c>
      <c r="D199" t="s">
        <v>140</v>
      </c>
      <c r="E199" t="s">
        <v>253</v>
      </c>
      <c r="F199" t="s">
        <v>207</v>
      </c>
      <c r="G199" t="s">
        <v>54</v>
      </c>
      <c r="H199" t="s">
        <v>20</v>
      </c>
      <c r="I199" t="s">
        <v>30</v>
      </c>
      <c r="J199" t="s">
        <v>41</v>
      </c>
      <c r="K199" s="19">
        <v>50</v>
      </c>
      <c r="L199" s="20">
        <f>K199/60</f>
        <v>0.8333333333333334</v>
      </c>
      <c r="M199" s="21">
        <v>115</v>
      </c>
      <c r="N199" t="s">
        <v>85</v>
      </c>
    </row>
    <row r="200" spans="1:14" x14ac:dyDescent="0.25">
      <c r="A200" t="s">
        <v>445</v>
      </c>
      <c r="B200" s="18">
        <v>46274</v>
      </c>
      <c r="C200" t="s">
        <v>169</v>
      </c>
      <c r="D200" t="s">
        <v>143</v>
      </c>
      <c r="E200" t="s">
        <v>300</v>
      </c>
      <c r="F200" t="s">
        <v>446</v>
      </c>
      <c r="G200" t="s">
        <v>61</v>
      </c>
      <c r="H200" t="s">
        <v>21</v>
      </c>
      <c r="I200" t="s">
        <v>32</v>
      </c>
      <c r="J200" t="s">
        <v>43</v>
      </c>
      <c r="K200" s="19">
        <v>45</v>
      </c>
      <c r="L200" s="20">
        <f>K200/60</f>
        <v>0.75</v>
      </c>
      <c r="M200" s="21">
        <v>95</v>
      </c>
      <c r="N200" t="s">
        <v>85</v>
      </c>
    </row>
    <row r="201" spans="1:14" x14ac:dyDescent="0.25">
      <c r="A201" t="s">
        <v>447</v>
      </c>
      <c r="B201" s="18">
        <v>46274</v>
      </c>
      <c r="C201" t="s">
        <v>169</v>
      </c>
      <c r="D201" t="s">
        <v>141</v>
      </c>
      <c r="E201" t="s">
        <v>156</v>
      </c>
      <c r="F201" t="s">
        <v>448</v>
      </c>
      <c r="G201" t="s">
        <v>50</v>
      </c>
      <c r="H201" t="s">
        <v>19</v>
      </c>
      <c r="I201" t="s">
        <v>29</v>
      </c>
      <c r="J201" t="s">
        <v>40</v>
      </c>
      <c r="K201" s="19">
        <v>75</v>
      </c>
      <c r="L201" s="20">
        <f>K201/60</f>
        <v>1.25</v>
      </c>
      <c r="M201" s="21">
        <v>160</v>
      </c>
      <c r="N201" t="s">
        <v>85</v>
      </c>
    </row>
    <row r="202" spans="1:14" x14ac:dyDescent="0.25">
      <c r="A202" t="s">
        <v>449</v>
      </c>
      <c r="B202" s="18">
        <v>46274</v>
      </c>
      <c r="C202" t="s">
        <v>169</v>
      </c>
      <c r="D202" t="s">
        <v>141</v>
      </c>
      <c r="E202" t="s">
        <v>156</v>
      </c>
      <c r="F202" t="s">
        <v>205</v>
      </c>
      <c r="G202" t="s">
        <v>56</v>
      </c>
      <c r="H202" t="s">
        <v>20</v>
      </c>
      <c r="I202" t="s">
        <v>30</v>
      </c>
      <c r="J202" t="s">
        <v>41</v>
      </c>
      <c r="K202" s="19">
        <v>75</v>
      </c>
      <c r="L202" s="20">
        <f>K202/60</f>
        <v>1.25</v>
      </c>
      <c r="M202" s="21">
        <v>165</v>
      </c>
      <c r="N202" t="s">
        <v>117</v>
      </c>
    </row>
    <row r="203" spans="1:14" x14ac:dyDescent="0.25">
      <c r="A203" t="s">
        <v>450</v>
      </c>
      <c r="B203" s="18">
        <v>46274</v>
      </c>
      <c r="C203" t="s">
        <v>169</v>
      </c>
      <c r="D203" t="s">
        <v>141</v>
      </c>
      <c r="E203" t="s">
        <v>154</v>
      </c>
      <c r="F203" t="s">
        <v>319</v>
      </c>
      <c r="G203" t="s">
        <v>48</v>
      </c>
      <c r="H203" t="s">
        <v>19</v>
      </c>
      <c r="I203" t="s">
        <v>33</v>
      </c>
      <c r="J203" t="s">
        <v>38</v>
      </c>
      <c r="K203" s="19">
        <v>60</v>
      </c>
      <c r="L203" s="20">
        <f>K203/60</f>
        <v>1</v>
      </c>
      <c r="M203" s="21">
        <v>125</v>
      </c>
      <c r="N203" t="s">
        <v>85</v>
      </c>
    </row>
    <row r="204" spans="1:14" x14ac:dyDescent="0.25">
      <c r="A204" t="s">
        <v>451</v>
      </c>
      <c r="B204" s="18">
        <v>46274</v>
      </c>
      <c r="C204" t="s">
        <v>169</v>
      </c>
      <c r="D204" t="s">
        <v>151</v>
      </c>
      <c r="E204" t="s">
        <v>165</v>
      </c>
      <c r="F204" t="s">
        <v>97</v>
      </c>
      <c r="G204" t="s">
        <v>48</v>
      </c>
      <c r="H204" t="s">
        <v>19</v>
      </c>
      <c r="I204" t="s">
        <v>32</v>
      </c>
      <c r="J204" t="s">
        <v>39</v>
      </c>
      <c r="K204" s="19">
        <v>90</v>
      </c>
      <c r="L204" s="20">
        <f>K204/60</f>
        <v>1.5</v>
      </c>
      <c r="M204" s="21">
        <v>175</v>
      </c>
      <c r="N204" t="s">
        <v>85</v>
      </c>
    </row>
    <row r="205" spans="1:14" x14ac:dyDescent="0.25">
      <c r="A205" t="s">
        <v>452</v>
      </c>
      <c r="B205" s="18">
        <v>46274</v>
      </c>
      <c r="C205" t="s">
        <v>169</v>
      </c>
      <c r="D205" t="s">
        <v>154</v>
      </c>
      <c r="E205" t="s">
        <v>162</v>
      </c>
      <c r="F205" t="s">
        <v>129</v>
      </c>
      <c r="G205" t="s">
        <v>60</v>
      </c>
      <c r="H205" t="s">
        <v>21</v>
      </c>
      <c r="I205" t="s">
        <v>28</v>
      </c>
      <c r="J205" t="s">
        <v>43</v>
      </c>
      <c r="K205" s="19">
        <v>90</v>
      </c>
      <c r="L205" s="20">
        <f>K205/60</f>
        <v>1.5</v>
      </c>
      <c r="M205" s="21">
        <v>195</v>
      </c>
      <c r="N205" t="s">
        <v>85</v>
      </c>
    </row>
    <row r="206" spans="1:14" x14ac:dyDescent="0.25">
      <c r="A206" t="s">
        <v>453</v>
      </c>
      <c r="B206" s="18">
        <v>46274</v>
      </c>
      <c r="C206" t="s">
        <v>169</v>
      </c>
      <c r="D206" t="s">
        <v>159</v>
      </c>
      <c r="E206" t="s">
        <v>162</v>
      </c>
      <c r="F206" t="s">
        <v>454</v>
      </c>
      <c r="G206" t="s">
        <v>53</v>
      </c>
      <c r="H206" t="s">
        <v>20</v>
      </c>
      <c r="I206" t="s">
        <v>30</v>
      </c>
      <c r="J206" t="s">
        <v>41</v>
      </c>
      <c r="K206" s="19">
        <v>60</v>
      </c>
      <c r="L206" s="20">
        <f>K206/60</f>
        <v>1</v>
      </c>
      <c r="M206" s="21">
        <v>130</v>
      </c>
      <c r="N206" t="s">
        <v>85</v>
      </c>
    </row>
    <row r="207" spans="1:14" x14ac:dyDescent="0.25">
      <c r="A207" t="s">
        <v>455</v>
      </c>
      <c r="B207" s="18">
        <v>46275</v>
      </c>
      <c r="C207" t="s">
        <v>216</v>
      </c>
      <c r="D207" t="s">
        <v>82</v>
      </c>
      <c r="E207" t="s">
        <v>321</v>
      </c>
      <c r="F207" t="s">
        <v>231</v>
      </c>
      <c r="G207" t="s">
        <v>61</v>
      </c>
      <c r="H207" t="s">
        <v>21</v>
      </c>
      <c r="I207" t="s">
        <v>31</v>
      </c>
      <c r="J207" t="s">
        <v>43</v>
      </c>
      <c r="K207" s="19">
        <v>45</v>
      </c>
      <c r="L207" s="20">
        <f>K207/60</f>
        <v>0.75</v>
      </c>
      <c r="M207" s="21">
        <v>95</v>
      </c>
      <c r="N207" t="s">
        <v>85</v>
      </c>
    </row>
    <row r="208" spans="1:14" x14ac:dyDescent="0.25">
      <c r="A208" t="s">
        <v>456</v>
      </c>
      <c r="B208" s="18">
        <v>46275</v>
      </c>
      <c r="C208" t="s">
        <v>216</v>
      </c>
      <c r="D208" t="s">
        <v>96</v>
      </c>
      <c r="E208" t="s">
        <v>93</v>
      </c>
      <c r="F208" t="s">
        <v>123</v>
      </c>
      <c r="G208" t="s">
        <v>48</v>
      </c>
      <c r="H208" t="s">
        <v>19</v>
      </c>
      <c r="I208" t="s">
        <v>28</v>
      </c>
      <c r="J208" t="s">
        <v>39</v>
      </c>
      <c r="K208" s="19">
        <v>60</v>
      </c>
      <c r="L208" s="20">
        <f>K208/60</f>
        <v>1</v>
      </c>
      <c r="M208" s="21">
        <v>125</v>
      </c>
      <c r="N208" t="s">
        <v>85</v>
      </c>
    </row>
    <row r="209" spans="1:14" x14ac:dyDescent="0.25">
      <c r="A209" t="s">
        <v>457</v>
      </c>
      <c r="B209" s="18">
        <v>46275</v>
      </c>
      <c r="C209" t="s">
        <v>216</v>
      </c>
      <c r="D209" t="s">
        <v>96</v>
      </c>
      <c r="E209" t="s">
        <v>93</v>
      </c>
      <c r="F209" t="s">
        <v>458</v>
      </c>
      <c r="G209" t="s">
        <v>49</v>
      </c>
      <c r="H209" t="s">
        <v>19</v>
      </c>
      <c r="I209" t="s">
        <v>33</v>
      </c>
      <c r="J209" t="s">
        <v>38</v>
      </c>
      <c r="K209" s="19">
        <v>60</v>
      </c>
      <c r="L209" s="20">
        <f>K209/60</f>
        <v>1</v>
      </c>
      <c r="M209" s="21">
        <v>135</v>
      </c>
      <c r="N209" t="s">
        <v>85</v>
      </c>
    </row>
    <row r="210" spans="1:14" x14ac:dyDescent="0.25">
      <c r="A210" t="s">
        <v>459</v>
      </c>
      <c r="B210" s="18">
        <v>46275</v>
      </c>
      <c r="C210" t="s">
        <v>216</v>
      </c>
      <c r="D210" t="s">
        <v>90</v>
      </c>
      <c r="E210" t="s">
        <v>327</v>
      </c>
      <c r="F210" t="s">
        <v>448</v>
      </c>
      <c r="G210" t="s">
        <v>54</v>
      </c>
      <c r="H210" t="s">
        <v>20</v>
      </c>
      <c r="I210" t="s">
        <v>30</v>
      </c>
      <c r="J210" t="s">
        <v>42</v>
      </c>
      <c r="K210" s="19">
        <v>50</v>
      </c>
      <c r="L210" s="20">
        <f>K210/60</f>
        <v>0.8333333333333334</v>
      </c>
      <c r="M210" s="21">
        <v>115</v>
      </c>
      <c r="N210" t="s">
        <v>85</v>
      </c>
    </row>
    <row r="211" spans="1:14" x14ac:dyDescent="0.25">
      <c r="A211" t="s">
        <v>460</v>
      </c>
      <c r="B211" s="18">
        <v>46275</v>
      </c>
      <c r="C211" t="s">
        <v>216</v>
      </c>
      <c r="D211" t="s">
        <v>90</v>
      </c>
      <c r="E211" t="s">
        <v>327</v>
      </c>
      <c r="F211" t="s">
        <v>461</v>
      </c>
      <c r="G211" t="s">
        <v>54</v>
      </c>
      <c r="H211" t="s">
        <v>20</v>
      </c>
      <c r="I211" t="s">
        <v>31</v>
      </c>
      <c r="J211" t="s">
        <v>41</v>
      </c>
      <c r="K211" s="19">
        <v>50</v>
      </c>
      <c r="L211" s="20">
        <f>K211/60</f>
        <v>0.8333333333333334</v>
      </c>
      <c r="M211" s="21">
        <v>115</v>
      </c>
      <c r="N211" t="s">
        <v>85</v>
      </c>
    </row>
    <row r="212" spans="1:14" x14ac:dyDescent="0.25">
      <c r="A212" t="s">
        <v>462</v>
      </c>
      <c r="B212" s="18">
        <v>46275</v>
      </c>
      <c r="C212" t="s">
        <v>216</v>
      </c>
      <c r="D212" t="s">
        <v>108</v>
      </c>
      <c r="E212" t="s">
        <v>112</v>
      </c>
      <c r="F212" t="s">
        <v>436</v>
      </c>
      <c r="G212" t="s">
        <v>60</v>
      </c>
      <c r="H212" t="s">
        <v>21</v>
      </c>
      <c r="I212" t="s">
        <v>28</v>
      </c>
      <c r="J212" t="s">
        <v>43</v>
      </c>
      <c r="K212" s="19">
        <v>90</v>
      </c>
      <c r="L212" s="20">
        <f>K212/60</f>
        <v>1.5</v>
      </c>
      <c r="M212" s="21">
        <v>195</v>
      </c>
      <c r="N212" t="s">
        <v>85</v>
      </c>
    </row>
    <row r="213" spans="1:14" x14ac:dyDescent="0.25">
      <c r="A213" t="s">
        <v>463</v>
      </c>
      <c r="B213" s="18">
        <v>46275</v>
      </c>
      <c r="C213" t="s">
        <v>216</v>
      </c>
      <c r="D213" t="s">
        <v>108</v>
      </c>
      <c r="E213" t="s">
        <v>112</v>
      </c>
      <c r="F213" t="s">
        <v>406</v>
      </c>
      <c r="G213" t="s">
        <v>48</v>
      </c>
      <c r="H213" t="s">
        <v>19</v>
      </c>
      <c r="I213" t="s">
        <v>33</v>
      </c>
      <c r="J213" t="s">
        <v>38</v>
      </c>
      <c r="K213" s="19">
        <v>90</v>
      </c>
      <c r="L213" s="20">
        <f>K213/60</f>
        <v>1.5</v>
      </c>
      <c r="M213" s="21">
        <v>175</v>
      </c>
      <c r="N213" t="s">
        <v>85</v>
      </c>
    </row>
    <row r="214" spans="1:14" x14ac:dyDescent="0.25">
      <c r="A214" t="s">
        <v>464</v>
      </c>
      <c r="B214" s="18">
        <v>46275</v>
      </c>
      <c r="C214" t="s">
        <v>216</v>
      </c>
      <c r="D214" t="s">
        <v>111</v>
      </c>
      <c r="E214" t="s">
        <v>377</v>
      </c>
      <c r="F214" t="s">
        <v>203</v>
      </c>
      <c r="G214" t="s">
        <v>50</v>
      </c>
      <c r="H214" t="s">
        <v>19</v>
      </c>
      <c r="I214" t="s">
        <v>29</v>
      </c>
      <c r="J214" t="s">
        <v>39</v>
      </c>
      <c r="K214" s="19">
        <v>75</v>
      </c>
      <c r="L214" s="20">
        <f>K214/60</f>
        <v>1.25</v>
      </c>
      <c r="M214" s="21">
        <v>160</v>
      </c>
      <c r="N214" t="s">
        <v>85</v>
      </c>
    </row>
    <row r="215" spans="1:14" x14ac:dyDescent="0.25">
      <c r="A215" t="s">
        <v>465</v>
      </c>
      <c r="B215" s="18">
        <v>46275</v>
      </c>
      <c r="C215" t="s">
        <v>216</v>
      </c>
      <c r="D215" t="s">
        <v>111</v>
      </c>
      <c r="E215" t="s">
        <v>112</v>
      </c>
      <c r="F215" t="s">
        <v>175</v>
      </c>
      <c r="G215" t="s">
        <v>53</v>
      </c>
      <c r="H215" t="s">
        <v>20</v>
      </c>
      <c r="I215" t="s">
        <v>30</v>
      </c>
      <c r="J215" t="s">
        <v>42</v>
      </c>
      <c r="K215" s="19">
        <v>60</v>
      </c>
      <c r="L215" s="20">
        <f>K215/60</f>
        <v>1</v>
      </c>
      <c r="M215" s="21">
        <v>130</v>
      </c>
      <c r="N215" t="s">
        <v>85</v>
      </c>
    </row>
    <row r="216" spans="1:14" x14ac:dyDescent="0.25">
      <c r="A216" t="s">
        <v>466</v>
      </c>
      <c r="B216" s="18">
        <v>46275</v>
      </c>
      <c r="C216" t="s">
        <v>216</v>
      </c>
      <c r="D216" t="s">
        <v>111</v>
      </c>
      <c r="E216" t="s">
        <v>102</v>
      </c>
      <c r="F216" t="s">
        <v>129</v>
      </c>
      <c r="G216" t="s">
        <v>57</v>
      </c>
      <c r="H216" t="s">
        <v>20</v>
      </c>
      <c r="I216" t="s">
        <v>31</v>
      </c>
      <c r="J216" t="s">
        <v>41</v>
      </c>
      <c r="K216" s="19">
        <v>30</v>
      </c>
      <c r="L216" s="20">
        <f>K216/60</f>
        <v>0.5</v>
      </c>
      <c r="M216" s="21">
        <v>70</v>
      </c>
      <c r="N216" t="s">
        <v>85</v>
      </c>
    </row>
    <row r="217" spans="1:14" x14ac:dyDescent="0.25">
      <c r="A217" t="s">
        <v>467</v>
      </c>
      <c r="B217" s="18">
        <v>46275</v>
      </c>
      <c r="C217" t="s">
        <v>216</v>
      </c>
      <c r="D217" t="s">
        <v>112</v>
      </c>
      <c r="E217" t="s">
        <v>115</v>
      </c>
      <c r="F217" t="s">
        <v>468</v>
      </c>
      <c r="G217" t="s">
        <v>55</v>
      </c>
      <c r="H217" t="s">
        <v>20</v>
      </c>
      <c r="I217" t="s">
        <v>31</v>
      </c>
      <c r="J217" t="s">
        <v>41</v>
      </c>
      <c r="K217" s="19">
        <v>60</v>
      </c>
      <c r="L217" s="20">
        <f>K217/60</f>
        <v>1</v>
      </c>
      <c r="M217" s="21">
        <v>150</v>
      </c>
      <c r="N217" t="s">
        <v>85</v>
      </c>
    </row>
    <row r="218" spans="1:14" x14ac:dyDescent="0.25">
      <c r="A218" t="s">
        <v>469</v>
      </c>
      <c r="B218" s="18">
        <v>46275</v>
      </c>
      <c r="C218" t="s">
        <v>216</v>
      </c>
      <c r="D218" t="s">
        <v>119</v>
      </c>
      <c r="E218" t="s">
        <v>128</v>
      </c>
      <c r="F218" t="s">
        <v>205</v>
      </c>
      <c r="G218" t="s">
        <v>48</v>
      </c>
      <c r="H218" t="s">
        <v>19</v>
      </c>
      <c r="I218" t="s">
        <v>28</v>
      </c>
      <c r="J218" t="s">
        <v>40</v>
      </c>
      <c r="K218" s="19">
        <v>90</v>
      </c>
      <c r="L218" s="20">
        <f>K218/60</f>
        <v>1.5</v>
      </c>
      <c r="M218" s="21">
        <v>175</v>
      </c>
      <c r="N218" t="s">
        <v>117</v>
      </c>
    </row>
    <row r="219" spans="1:14" x14ac:dyDescent="0.25">
      <c r="A219" t="s">
        <v>470</v>
      </c>
      <c r="B219" s="18">
        <v>46275</v>
      </c>
      <c r="C219" t="s">
        <v>216</v>
      </c>
      <c r="D219" t="s">
        <v>119</v>
      </c>
      <c r="E219" t="s">
        <v>131</v>
      </c>
      <c r="F219" t="s">
        <v>163</v>
      </c>
      <c r="G219" t="s">
        <v>49</v>
      </c>
      <c r="H219" t="s">
        <v>19</v>
      </c>
      <c r="I219" t="s">
        <v>29</v>
      </c>
      <c r="J219" t="s">
        <v>39</v>
      </c>
      <c r="K219" s="19">
        <v>60</v>
      </c>
      <c r="L219" s="20">
        <f>K219/60</f>
        <v>1</v>
      </c>
      <c r="M219" s="21">
        <v>135</v>
      </c>
      <c r="N219" t="s">
        <v>85</v>
      </c>
    </row>
    <row r="220" spans="1:14" x14ac:dyDescent="0.25">
      <c r="A220" t="s">
        <v>471</v>
      </c>
      <c r="B220" s="18">
        <v>46275</v>
      </c>
      <c r="C220" t="s">
        <v>216</v>
      </c>
      <c r="D220" t="s">
        <v>119</v>
      </c>
      <c r="E220" t="s">
        <v>131</v>
      </c>
      <c r="F220" t="s">
        <v>186</v>
      </c>
      <c r="G220" t="s">
        <v>49</v>
      </c>
      <c r="H220" t="s">
        <v>19</v>
      </c>
      <c r="I220" t="s">
        <v>33</v>
      </c>
      <c r="J220" t="s">
        <v>38</v>
      </c>
      <c r="K220" s="19">
        <v>60</v>
      </c>
      <c r="L220" s="20">
        <f>K220/60</f>
        <v>1</v>
      </c>
      <c r="M220" s="21">
        <v>135</v>
      </c>
      <c r="N220" t="s">
        <v>85</v>
      </c>
    </row>
    <row r="221" spans="1:14" x14ac:dyDescent="0.25">
      <c r="A221" t="s">
        <v>472</v>
      </c>
      <c r="B221" s="18">
        <v>46275</v>
      </c>
      <c r="C221" t="s">
        <v>216</v>
      </c>
      <c r="D221" t="s">
        <v>131</v>
      </c>
      <c r="E221" t="s">
        <v>140</v>
      </c>
      <c r="F221" t="s">
        <v>233</v>
      </c>
      <c r="G221" t="s">
        <v>53</v>
      </c>
      <c r="H221" t="s">
        <v>20</v>
      </c>
      <c r="I221" t="s">
        <v>30</v>
      </c>
      <c r="J221" t="s">
        <v>42</v>
      </c>
      <c r="K221" s="19">
        <v>60</v>
      </c>
      <c r="L221" s="20">
        <f>K221/60</f>
        <v>1</v>
      </c>
      <c r="M221" s="21">
        <v>130</v>
      </c>
      <c r="N221" t="s">
        <v>85</v>
      </c>
    </row>
    <row r="222" spans="1:14" x14ac:dyDescent="0.25">
      <c r="A222" t="s">
        <v>473</v>
      </c>
      <c r="B222" s="18">
        <v>46275</v>
      </c>
      <c r="C222" t="s">
        <v>216</v>
      </c>
      <c r="D222" t="s">
        <v>131</v>
      </c>
      <c r="E222" t="s">
        <v>140</v>
      </c>
      <c r="F222" t="s">
        <v>474</v>
      </c>
      <c r="G222" t="s">
        <v>55</v>
      </c>
      <c r="H222" t="s">
        <v>20</v>
      </c>
      <c r="I222" t="s">
        <v>31</v>
      </c>
      <c r="J222" t="s">
        <v>41</v>
      </c>
      <c r="K222" s="19">
        <v>60</v>
      </c>
      <c r="L222" s="20">
        <f>K222/60</f>
        <v>1</v>
      </c>
      <c r="M222" s="21">
        <v>150</v>
      </c>
      <c r="N222" t="s">
        <v>85</v>
      </c>
    </row>
    <row r="223" spans="1:14" x14ac:dyDescent="0.25">
      <c r="A223" t="s">
        <v>475</v>
      </c>
      <c r="B223" s="18">
        <v>46275</v>
      </c>
      <c r="C223" t="s">
        <v>216</v>
      </c>
      <c r="D223" t="s">
        <v>128</v>
      </c>
      <c r="E223" t="s">
        <v>143</v>
      </c>
      <c r="F223" t="s">
        <v>384</v>
      </c>
      <c r="G223" t="s">
        <v>48</v>
      </c>
      <c r="H223" t="s">
        <v>19</v>
      </c>
      <c r="I223" t="s">
        <v>29</v>
      </c>
      <c r="J223" t="s">
        <v>39</v>
      </c>
      <c r="K223" s="19">
        <v>90</v>
      </c>
      <c r="L223" s="20">
        <f>K223/60</f>
        <v>1.5</v>
      </c>
      <c r="M223" s="21">
        <v>175</v>
      </c>
      <c r="N223" t="s">
        <v>85</v>
      </c>
    </row>
    <row r="224" spans="1:14" x14ac:dyDescent="0.25">
      <c r="A224" t="s">
        <v>476</v>
      </c>
      <c r="B224" s="18">
        <v>46275</v>
      </c>
      <c r="C224" t="s">
        <v>216</v>
      </c>
      <c r="D224" t="s">
        <v>128</v>
      </c>
      <c r="E224" t="s">
        <v>357</v>
      </c>
      <c r="F224" t="s">
        <v>254</v>
      </c>
      <c r="G224" t="s">
        <v>52</v>
      </c>
      <c r="H224" t="s">
        <v>19</v>
      </c>
      <c r="I224" t="s">
        <v>33</v>
      </c>
      <c r="J224" t="s">
        <v>38</v>
      </c>
      <c r="K224" s="19">
        <v>75</v>
      </c>
      <c r="L224" s="20">
        <f>K224/60</f>
        <v>1.25</v>
      </c>
      <c r="M224" s="21">
        <v>150</v>
      </c>
      <c r="N224" t="s">
        <v>85</v>
      </c>
    </row>
    <row r="225" spans="1:14" x14ac:dyDescent="0.25">
      <c r="A225" t="s">
        <v>477</v>
      </c>
      <c r="B225" s="18">
        <v>46275</v>
      </c>
      <c r="C225" t="s">
        <v>216</v>
      </c>
      <c r="D225" t="s">
        <v>140</v>
      </c>
      <c r="E225" t="s">
        <v>143</v>
      </c>
      <c r="F225" t="s">
        <v>355</v>
      </c>
      <c r="G225" t="s">
        <v>48</v>
      </c>
      <c r="H225" t="s">
        <v>19</v>
      </c>
      <c r="I225" t="s">
        <v>28</v>
      </c>
      <c r="J225" t="s">
        <v>40</v>
      </c>
      <c r="K225" s="19">
        <v>60</v>
      </c>
      <c r="L225" s="20">
        <f>K225/60</f>
        <v>1</v>
      </c>
      <c r="M225" s="21">
        <v>125</v>
      </c>
      <c r="N225" t="s">
        <v>85</v>
      </c>
    </row>
    <row r="226" spans="1:14" x14ac:dyDescent="0.25">
      <c r="A226" t="s">
        <v>478</v>
      </c>
      <c r="B226" s="18">
        <v>46275</v>
      </c>
      <c r="C226" t="s">
        <v>216</v>
      </c>
      <c r="D226" t="s">
        <v>135</v>
      </c>
      <c r="E226" t="s">
        <v>141</v>
      </c>
      <c r="F226" t="s">
        <v>210</v>
      </c>
      <c r="G226" t="s">
        <v>53</v>
      </c>
      <c r="H226" t="s">
        <v>20</v>
      </c>
      <c r="I226" t="s">
        <v>30</v>
      </c>
      <c r="J226" t="s">
        <v>41</v>
      </c>
      <c r="K226" s="19">
        <v>60</v>
      </c>
      <c r="L226" s="20">
        <f>K226/60</f>
        <v>1</v>
      </c>
      <c r="M226" s="21">
        <v>130</v>
      </c>
      <c r="N226" t="s">
        <v>85</v>
      </c>
    </row>
    <row r="227" spans="1:14" x14ac:dyDescent="0.25">
      <c r="A227" t="s">
        <v>479</v>
      </c>
      <c r="B227" s="18">
        <v>46275</v>
      </c>
      <c r="C227" t="s">
        <v>216</v>
      </c>
      <c r="D227" t="s">
        <v>143</v>
      </c>
      <c r="E227" t="s">
        <v>148</v>
      </c>
      <c r="F227" t="s">
        <v>355</v>
      </c>
      <c r="G227" t="s">
        <v>59</v>
      </c>
      <c r="H227" t="s">
        <v>21</v>
      </c>
      <c r="I227" t="s">
        <v>31</v>
      </c>
      <c r="J227" t="s">
        <v>43</v>
      </c>
      <c r="K227" s="19">
        <v>75</v>
      </c>
      <c r="L227" s="20">
        <f>K227/60</f>
        <v>1.25</v>
      </c>
      <c r="M227" s="21">
        <v>150</v>
      </c>
      <c r="N227" t="s">
        <v>85</v>
      </c>
    </row>
    <row r="228" spans="1:14" x14ac:dyDescent="0.25">
      <c r="A228" t="s">
        <v>480</v>
      </c>
      <c r="B228" s="18">
        <v>46275</v>
      </c>
      <c r="C228" t="s">
        <v>216</v>
      </c>
      <c r="D228" t="s">
        <v>143</v>
      </c>
      <c r="E228" t="s">
        <v>154</v>
      </c>
      <c r="F228" t="s">
        <v>178</v>
      </c>
      <c r="G228" t="s">
        <v>49</v>
      </c>
      <c r="H228" t="s">
        <v>19</v>
      </c>
      <c r="I228" t="s">
        <v>33</v>
      </c>
      <c r="J228" t="s">
        <v>38</v>
      </c>
      <c r="K228" s="19">
        <v>90</v>
      </c>
      <c r="L228" s="20">
        <f>K228/60</f>
        <v>1.5</v>
      </c>
      <c r="M228" s="21">
        <v>185</v>
      </c>
      <c r="N228" t="s">
        <v>85</v>
      </c>
    </row>
    <row r="229" spans="1:14" x14ac:dyDescent="0.25">
      <c r="A229" t="s">
        <v>481</v>
      </c>
      <c r="B229" s="18">
        <v>46275</v>
      </c>
      <c r="C229" t="s">
        <v>216</v>
      </c>
      <c r="D229" t="s">
        <v>141</v>
      </c>
      <c r="E229" t="s">
        <v>154</v>
      </c>
      <c r="F229" t="s">
        <v>413</v>
      </c>
      <c r="G229" t="s">
        <v>48</v>
      </c>
      <c r="H229" t="s">
        <v>19</v>
      </c>
      <c r="I229" t="s">
        <v>28</v>
      </c>
      <c r="J229" t="s">
        <v>40</v>
      </c>
      <c r="K229" s="19">
        <v>60</v>
      </c>
      <c r="L229" s="20">
        <f>K229/60</f>
        <v>1</v>
      </c>
      <c r="M229" s="21">
        <v>125</v>
      </c>
      <c r="N229" t="s">
        <v>85</v>
      </c>
    </row>
    <row r="230" spans="1:14" x14ac:dyDescent="0.25">
      <c r="A230" t="s">
        <v>482</v>
      </c>
      <c r="B230" s="18">
        <v>46275</v>
      </c>
      <c r="C230" t="s">
        <v>216</v>
      </c>
      <c r="D230" t="s">
        <v>141</v>
      </c>
      <c r="E230" t="s">
        <v>159</v>
      </c>
      <c r="F230" t="s">
        <v>483</v>
      </c>
      <c r="G230" t="s">
        <v>49</v>
      </c>
      <c r="H230" t="s">
        <v>19</v>
      </c>
      <c r="I230" t="s">
        <v>29</v>
      </c>
      <c r="J230" t="s">
        <v>39</v>
      </c>
      <c r="K230" s="19">
        <v>90</v>
      </c>
      <c r="L230" s="20">
        <f>K230/60</f>
        <v>1.5</v>
      </c>
      <c r="M230" s="21">
        <v>185</v>
      </c>
      <c r="N230" t="s">
        <v>85</v>
      </c>
    </row>
    <row r="231" spans="1:14" x14ac:dyDescent="0.25">
      <c r="A231" t="s">
        <v>484</v>
      </c>
      <c r="B231" s="18">
        <v>46275</v>
      </c>
      <c r="C231" t="s">
        <v>216</v>
      </c>
      <c r="D231" t="s">
        <v>151</v>
      </c>
      <c r="E231" t="s">
        <v>159</v>
      </c>
      <c r="F231" t="s">
        <v>485</v>
      </c>
      <c r="G231" t="s">
        <v>53</v>
      </c>
      <c r="H231" t="s">
        <v>20</v>
      </c>
      <c r="I231" t="s">
        <v>30</v>
      </c>
      <c r="J231" t="s">
        <v>42</v>
      </c>
      <c r="K231" s="19">
        <v>60</v>
      </c>
      <c r="L231" s="20">
        <f>K231/60</f>
        <v>1</v>
      </c>
      <c r="M231" s="21">
        <v>130</v>
      </c>
      <c r="N231" t="s">
        <v>85</v>
      </c>
    </row>
    <row r="232" spans="1:14" x14ac:dyDescent="0.25">
      <c r="A232" t="s">
        <v>486</v>
      </c>
      <c r="B232" s="18">
        <v>46275</v>
      </c>
      <c r="C232" t="s">
        <v>216</v>
      </c>
      <c r="D232" t="s">
        <v>154</v>
      </c>
      <c r="E232" t="s">
        <v>165</v>
      </c>
      <c r="F232" t="s">
        <v>109</v>
      </c>
      <c r="G232" t="s">
        <v>53</v>
      </c>
      <c r="H232" t="s">
        <v>20</v>
      </c>
      <c r="I232" t="s">
        <v>31</v>
      </c>
      <c r="J232" t="s">
        <v>41</v>
      </c>
      <c r="K232" s="19">
        <v>60</v>
      </c>
      <c r="L232" s="20">
        <f>K232/60</f>
        <v>1</v>
      </c>
      <c r="M232" s="21">
        <v>130</v>
      </c>
      <c r="N232" t="s">
        <v>85</v>
      </c>
    </row>
    <row r="233" spans="1:14" x14ac:dyDescent="0.25">
      <c r="A233" t="s">
        <v>487</v>
      </c>
      <c r="B233" s="18">
        <v>46276</v>
      </c>
      <c r="C233" t="s">
        <v>263</v>
      </c>
      <c r="D233" t="s">
        <v>82</v>
      </c>
      <c r="E233" t="s">
        <v>93</v>
      </c>
      <c r="F233" t="s">
        <v>149</v>
      </c>
      <c r="G233" t="s">
        <v>60</v>
      </c>
      <c r="H233" t="s">
        <v>21</v>
      </c>
      <c r="I233" t="s">
        <v>28</v>
      </c>
      <c r="J233" t="s">
        <v>40</v>
      </c>
      <c r="K233" s="19">
        <v>90</v>
      </c>
      <c r="L233" s="20">
        <f>K233/60</f>
        <v>1.5</v>
      </c>
      <c r="M233" s="21">
        <v>195</v>
      </c>
      <c r="N233" t="s">
        <v>85</v>
      </c>
    </row>
    <row r="234" spans="1:14" x14ac:dyDescent="0.25">
      <c r="A234" t="s">
        <v>488</v>
      </c>
      <c r="B234" s="18">
        <v>46276</v>
      </c>
      <c r="C234" t="s">
        <v>263</v>
      </c>
      <c r="D234" t="s">
        <v>82</v>
      </c>
      <c r="E234" t="s">
        <v>90</v>
      </c>
      <c r="F234" t="s">
        <v>201</v>
      </c>
      <c r="G234" t="s">
        <v>53</v>
      </c>
      <c r="H234" t="s">
        <v>20</v>
      </c>
      <c r="I234" t="s">
        <v>30</v>
      </c>
      <c r="J234" t="s">
        <v>42</v>
      </c>
      <c r="K234" s="19">
        <v>60</v>
      </c>
      <c r="L234" s="20">
        <f>K234/60</f>
        <v>1</v>
      </c>
      <c r="M234" s="21">
        <v>130</v>
      </c>
      <c r="N234" t="s">
        <v>85</v>
      </c>
    </row>
    <row r="235" spans="1:14" x14ac:dyDescent="0.25">
      <c r="A235" t="s">
        <v>489</v>
      </c>
      <c r="B235" s="18">
        <v>46276</v>
      </c>
      <c r="C235" t="s">
        <v>263</v>
      </c>
      <c r="D235" t="s">
        <v>82</v>
      </c>
      <c r="E235" t="s">
        <v>90</v>
      </c>
      <c r="F235" t="s">
        <v>238</v>
      </c>
      <c r="G235" t="s">
        <v>53</v>
      </c>
      <c r="H235" t="s">
        <v>20</v>
      </c>
      <c r="I235" t="s">
        <v>31</v>
      </c>
      <c r="J235" t="s">
        <v>41</v>
      </c>
      <c r="K235" s="19">
        <v>60</v>
      </c>
      <c r="L235" s="20">
        <f>K235/60</f>
        <v>1</v>
      </c>
      <c r="M235" s="21">
        <v>130</v>
      </c>
      <c r="N235" t="s">
        <v>85</v>
      </c>
    </row>
    <row r="236" spans="1:14" x14ac:dyDescent="0.25">
      <c r="A236" t="s">
        <v>490</v>
      </c>
      <c r="B236" s="18">
        <v>46276</v>
      </c>
      <c r="C236" t="s">
        <v>263</v>
      </c>
      <c r="D236" t="s">
        <v>96</v>
      </c>
      <c r="E236" t="s">
        <v>108</v>
      </c>
      <c r="F236" t="s">
        <v>238</v>
      </c>
      <c r="G236" t="s">
        <v>60</v>
      </c>
      <c r="H236" t="s">
        <v>21</v>
      </c>
      <c r="I236" t="s">
        <v>32</v>
      </c>
      <c r="J236" t="s">
        <v>43</v>
      </c>
      <c r="K236" s="19">
        <v>90</v>
      </c>
      <c r="L236" s="20">
        <f>K236/60</f>
        <v>1.5</v>
      </c>
      <c r="M236" s="21">
        <v>195</v>
      </c>
      <c r="N236" t="s">
        <v>85</v>
      </c>
    </row>
    <row r="237" spans="1:14" x14ac:dyDescent="0.25">
      <c r="A237" t="s">
        <v>491</v>
      </c>
      <c r="B237" s="18">
        <v>46276</v>
      </c>
      <c r="C237" t="s">
        <v>263</v>
      </c>
      <c r="D237" t="s">
        <v>96</v>
      </c>
      <c r="E237" t="s">
        <v>93</v>
      </c>
      <c r="F237" t="s">
        <v>250</v>
      </c>
      <c r="G237" t="s">
        <v>49</v>
      </c>
      <c r="H237" t="s">
        <v>19</v>
      </c>
      <c r="I237" t="s">
        <v>29</v>
      </c>
      <c r="J237" t="s">
        <v>38</v>
      </c>
      <c r="K237" s="19">
        <v>60</v>
      </c>
      <c r="L237" s="20">
        <f>K237/60</f>
        <v>1</v>
      </c>
      <c r="M237" s="21">
        <v>135</v>
      </c>
      <c r="N237" t="s">
        <v>85</v>
      </c>
    </row>
    <row r="238" spans="1:14" x14ac:dyDescent="0.25">
      <c r="A238" t="s">
        <v>492</v>
      </c>
      <c r="B238" s="18">
        <v>46276</v>
      </c>
      <c r="C238" t="s">
        <v>263</v>
      </c>
      <c r="D238" t="s">
        <v>93</v>
      </c>
      <c r="E238" t="s">
        <v>108</v>
      </c>
      <c r="F238" t="s">
        <v>88</v>
      </c>
      <c r="G238" t="s">
        <v>57</v>
      </c>
      <c r="H238" t="s">
        <v>20</v>
      </c>
      <c r="I238" t="s">
        <v>30</v>
      </c>
      <c r="J238" t="s">
        <v>42</v>
      </c>
      <c r="K238" s="19">
        <v>30</v>
      </c>
      <c r="L238" s="20">
        <f>K238/60</f>
        <v>0.5</v>
      </c>
      <c r="M238" s="21">
        <v>70</v>
      </c>
      <c r="N238" t="s">
        <v>85</v>
      </c>
    </row>
    <row r="239" spans="1:14" x14ac:dyDescent="0.25">
      <c r="A239" t="s">
        <v>493</v>
      </c>
      <c r="B239" s="18">
        <v>46276</v>
      </c>
      <c r="C239" t="s">
        <v>263</v>
      </c>
      <c r="D239" t="s">
        <v>93</v>
      </c>
      <c r="E239" t="s">
        <v>108</v>
      </c>
      <c r="F239" t="s">
        <v>188</v>
      </c>
      <c r="G239" t="s">
        <v>57</v>
      </c>
      <c r="H239" t="s">
        <v>20</v>
      </c>
      <c r="I239" t="s">
        <v>31</v>
      </c>
      <c r="J239" t="s">
        <v>41</v>
      </c>
      <c r="K239" s="19">
        <v>30</v>
      </c>
      <c r="L239" s="20">
        <f>K239/60</f>
        <v>0.5</v>
      </c>
      <c r="M239" s="21">
        <v>70</v>
      </c>
      <c r="N239" t="s">
        <v>85</v>
      </c>
    </row>
    <row r="240" spans="1:14" x14ac:dyDescent="0.25">
      <c r="A240" t="s">
        <v>494</v>
      </c>
      <c r="B240" s="18">
        <v>46276</v>
      </c>
      <c r="C240" t="s">
        <v>263</v>
      </c>
      <c r="D240" t="s">
        <v>108</v>
      </c>
      <c r="E240" t="s">
        <v>102</v>
      </c>
      <c r="F240" t="s">
        <v>244</v>
      </c>
      <c r="G240" t="s">
        <v>51</v>
      </c>
      <c r="H240" t="s">
        <v>19</v>
      </c>
      <c r="I240" t="s">
        <v>28</v>
      </c>
      <c r="J240" t="s">
        <v>40</v>
      </c>
      <c r="K240" s="19">
        <v>60</v>
      </c>
      <c r="L240" s="20">
        <f>K240/60</f>
        <v>1</v>
      </c>
      <c r="M240" s="21">
        <v>130</v>
      </c>
      <c r="N240" t="s">
        <v>85</v>
      </c>
    </row>
    <row r="241" spans="1:14" x14ac:dyDescent="0.25">
      <c r="A241" t="s">
        <v>495</v>
      </c>
      <c r="B241" s="18">
        <v>46276</v>
      </c>
      <c r="C241" t="s">
        <v>263</v>
      </c>
      <c r="D241" t="s">
        <v>108</v>
      </c>
      <c r="E241" t="s">
        <v>112</v>
      </c>
      <c r="F241" t="s">
        <v>496</v>
      </c>
      <c r="G241" t="s">
        <v>49</v>
      </c>
      <c r="H241" t="s">
        <v>19</v>
      </c>
      <c r="I241" t="s">
        <v>29</v>
      </c>
      <c r="J241" t="s">
        <v>38</v>
      </c>
      <c r="K241" s="19">
        <v>90</v>
      </c>
      <c r="L241" s="20">
        <f>K241/60</f>
        <v>1.5</v>
      </c>
      <c r="M241" s="21">
        <v>185</v>
      </c>
      <c r="N241" t="s">
        <v>85</v>
      </c>
    </row>
    <row r="242" spans="1:14" x14ac:dyDescent="0.25">
      <c r="A242" t="s">
        <v>497</v>
      </c>
      <c r="B242" s="18">
        <v>46276</v>
      </c>
      <c r="C242" t="s">
        <v>263</v>
      </c>
      <c r="D242" t="s">
        <v>111</v>
      </c>
      <c r="E242" t="s">
        <v>112</v>
      </c>
      <c r="F242" t="s">
        <v>129</v>
      </c>
      <c r="G242" t="s">
        <v>53</v>
      </c>
      <c r="H242" t="s">
        <v>20</v>
      </c>
      <c r="I242" t="s">
        <v>30</v>
      </c>
      <c r="J242" t="s">
        <v>42</v>
      </c>
      <c r="K242" s="19">
        <v>60</v>
      </c>
      <c r="L242" s="20">
        <f>K242/60</f>
        <v>1</v>
      </c>
      <c r="M242" s="21">
        <v>130</v>
      </c>
      <c r="N242" t="s">
        <v>85</v>
      </c>
    </row>
    <row r="243" spans="1:14" x14ac:dyDescent="0.25">
      <c r="A243" t="s">
        <v>498</v>
      </c>
      <c r="B243" s="18">
        <v>46276</v>
      </c>
      <c r="C243" t="s">
        <v>263</v>
      </c>
      <c r="D243" t="s">
        <v>111</v>
      </c>
      <c r="E243" t="s">
        <v>112</v>
      </c>
      <c r="F243" t="s">
        <v>499</v>
      </c>
      <c r="G243" t="s">
        <v>53</v>
      </c>
      <c r="H243" t="s">
        <v>20</v>
      </c>
      <c r="I243" t="s">
        <v>31</v>
      </c>
      <c r="J243" t="s">
        <v>41</v>
      </c>
      <c r="K243" s="19">
        <v>60</v>
      </c>
      <c r="L243" s="20">
        <f>K243/60</f>
        <v>1</v>
      </c>
      <c r="M243" s="21">
        <v>130</v>
      </c>
      <c r="N243" t="s">
        <v>85</v>
      </c>
    </row>
    <row r="244" spans="1:14" x14ac:dyDescent="0.25">
      <c r="A244" t="s">
        <v>500</v>
      </c>
      <c r="B244" s="18">
        <v>46276</v>
      </c>
      <c r="C244" t="s">
        <v>263</v>
      </c>
      <c r="D244" t="s">
        <v>111</v>
      </c>
      <c r="E244" t="s">
        <v>119</v>
      </c>
      <c r="F244" t="s">
        <v>501</v>
      </c>
      <c r="G244" t="s">
        <v>49</v>
      </c>
      <c r="H244" t="s">
        <v>19</v>
      </c>
      <c r="I244" t="s">
        <v>32</v>
      </c>
      <c r="J244" t="s">
        <v>39</v>
      </c>
      <c r="K244" s="19">
        <v>90</v>
      </c>
      <c r="L244" s="20">
        <f>K244/60</f>
        <v>1.5</v>
      </c>
      <c r="M244" s="21">
        <v>185</v>
      </c>
      <c r="N244" t="s">
        <v>85</v>
      </c>
    </row>
    <row r="245" spans="1:14" x14ac:dyDescent="0.25">
      <c r="A245" t="s">
        <v>502</v>
      </c>
      <c r="B245" s="18">
        <v>46276</v>
      </c>
      <c r="C245" t="s">
        <v>263</v>
      </c>
      <c r="D245" t="s">
        <v>112</v>
      </c>
      <c r="E245" t="s">
        <v>115</v>
      </c>
      <c r="F245" t="s">
        <v>306</v>
      </c>
      <c r="G245" t="s">
        <v>48</v>
      </c>
      <c r="H245" t="s">
        <v>19</v>
      </c>
      <c r="I245" t="s">
        <v>28</v>
      </c>
      <c r="J245" t="s">
        <v>40</v>
      </c>
      <c r="K245" s="19">
        <v>60</v>
      </c>
      <c r="L245" s="20">
        <f>K245/60</f>
        <v>1</v>
      </c>
      <c r="M245" s="21">
        <v>125</v>
      </c>
      <c r="N245" t="s">
        <v>85</v>
      </c>
    </row>
    <row r="246" spans="1:14" x14ac:dyDescent="0.25">
      <c r="A246" t="s">
        <v>503</v>
      </c>
      <c r="B246" s="18">
        <v>46276</v>
      </c>
      <c r="C246" t="s">
        <v>263</v>
      </c>
      <c r="D246" t="s">
        <v>119</v>
      </c>
      <c r="E246" t="s">
        <v>131</v>
      </c>
      <c r="F246" t="s">
        <v>316</v>
      </c>
      <c r="G246" t="s">
        <v>53</v>
      </c>
      <c r="H246" t="s">
        <v>20</v>
      </c>
      <c r="I246" t="s">
        <v>30</v>
      </c>
      <c r="J246" t="s">
        <v>42</v>
      </c>
      <c r="K246" s="19">
        <v>60</v>
      </c>
      <c r="L246" s="20">
        <f>K246/60</f>
        <v>1</v>
      </c>
      <c r="M246" s="21">
        <v>130</v>
      </c>
      <c r="N246" t="s">
        <v>117</v>
      </c>
    </row>
    <row r="247" spans="1:14" x14ac:dyDescent="0.25">
      <c r="A247" t="s">
        <v>504</v>
      </c>
      <c r="B247" s="18">
        <v>46276</v>
      </c>
      <c r="C247" t="s">
        <v>263</v>
      </c>
      <c r="D247" t="s">
        <v>119</v>
      </c>
      <c r="E247" t="s">
        <v>505</v>
      </c>
      <c r="F247" t="s">
        <v>506</v>
      </c>
      <c r="G247" t="s">
        <v>54</v>
      </c>
      <c r="H247" t="s">
        <v>20</v>
      </c>
      <c r="I247" t="s">
        <v>31</v>
      </c>
      <c r="J247" t="s">
        <v>41</v>
      </c>
      <c r="K247" s="19">
        <v>50</v>
      </c>
      <c r="L247" s="20">
        <f>K247/60</f>
        <v>0.8333333333333334</v>
      </c>
      <c r="M247" s="21">
        <v>115</v>
      </c>
      <c r="N247" t="s">
        <v>85</v>
      </c>
    </row>
    <row r="248" spans="1:14" x14ac:dyDescent="0.25">
      <c r="A248" t="s">
        <v>507</v>
      </c>
      <c r="B248" s="18">
        <v>46276</v>
      </c>
      <c r="C248" t="s">
        <v>263</v>
      </c>
      <c r="D248" t="s">
        <v>119</v>
      </c>
      <c r="E248" t="s">
        <v>128</v>
      </c>
      <c r="F248" t="s">
        <v>301</v>
      </c>
      <c r="G248" t="s">
        <v>48</v>
      </c>
      <c r="H248" t="s">
        <v>19</v>
      </c>
      <c r="I248" t="s">
        <v>29</v>
      </c>
      <c r="J248" t="s">
        <v>38</v>
      </c>
      <c r="K248" s="19">
        <v>90</v>
      </c>
      <c r="L248" s="20">
        <f>K248/60</f>
        <v>1.5</v>
      </c>
      <c r="M248" s="21">
        <v>175</v>
      </c>
      <c r="N248" t="s">
        <v>85</v>
      </c>
    </row>
    <row r="249" spans="1:14" x14ac:dyDescent="0.25">
      <c r="A249" t="s">
        <v>508</v>
      </c>
      <c r="B249" s="18">
        <v>46276</v>
      </c>
      <c r="C249" t="s">
        <v>263</v>
      </c>
      <c r="D249" t="s">
        <v>115</v>
      </c>
      <c r="E249" t="s">
        <v>140</v>
      </c>
      <c r="F249" t="s">
        <v>384</v>
      </c>
      <c r="G249" t="s">
        <v>49</v>
      </c>
      <c r="H249" t="s">
        <v>19</v>
      </c>
      <c r="I249" t="s">
        <v>32</v>
      </c>
      <c r="J249" t="s">
        <v>39</v>
      </c>
      <c r="K249" s="19">
        <v>90</v>
      </c>
      <c r="L249" s="20">
        <f>K249/60</f>
        <v>1.5</v>
      </c>
      <c r="M249" s="21">
        <v>185</v>
      </c>
      <c r="N249" t="s">
        <v>85</v>
      </c>
    </row>
    <row r="250" spans="1:14" x14ac:dyDescent="0.25">
      <c r="A250" t="s">
        <v>509</v>
      </c>
      <c r="B250" s="18">
        <v>46276</v>
      </c>
      <c r="C250" t="s">
        <v>263</v>
      </c>
      <c r="D250" t="s">
        <v>131</v>
      </c>
      <c r="E250" t="s">
        <v>132</v>
      </c>
      <c r="F250" t="s">
        <v>163</v>
      </c>
      <c r="G250" t="s">
        <v>58</v>
      </c>
      <c r="H250" t="s">
        <v>21</v>
      </c>
      <c r="I250" t="s">
        <v>28</v>
      </c>
      <c r="J250" t="s">
        <v>43</v>
      </c>
      <c r="K250" s="19">
        <v>45</v>
      </c>
      <c r="L250" s="20">
        <f>K250/60</f>
        <v>0.75</v>
      </c>
      <c r="M250" s="21">
        <v>95</v>
      </c>
      <c r="N250" t="s">
        <v>117</v>
      </c>
    </row>
    <row r="251" spans="1:14" x14ac:dyDescent="0.25">
      <c r="A251" t="s">
        <v>510</v>
      </c>
      <c r="B251" s="18">
        <v>46276</v>
      </c>
      <c r="C251" t="s">
        <v>263</v>
      </c>
      <c r="D251" t="s">
        <v>128</v>
      </c>
      <c r="E251" t="s">
        <v>135</v>
      </c>
      <c r="F251" t="s">
        <v>280</v>
      </c>
      <c r="G251" t="s">
        <v>53</v>
      </c>
      <c r="H251" t="s">
        <v>20</v>
      </c>
      <c r="I251" t="s">
        <v>30</v>
      </c>
      <c r="J251" t="s">
        <v>42</v>
      </c>
      <c r="K251" s="19">
        <v>60</v>
      </c>
      <c r="L251" s="20">
        <f>K251/60</f>
        <v>1</v>
      </c>
      <c r="M251" s="21">
        <v>130</v>
      </c>
      <c r="N251" t="s">
        <v>85</v>
      </c>
    </row>
    <row r="252" spans="1:14" x14ac:dyDescent="0.25">
      <c r="A252" t="s">
        <v>511</v>
      </c>
      <c r="B252" s="18">
        <v>46276</v>
      </c>
      <c r="C252" t="s">
        <v>263</v>
      </c>
      <c r="D252" t="s">
        <v>128</v>
      </c>
      <c r="E252" t="s">
        <v>135</v>
      </c>
      <c r="F252" t="s">
        <v>242</v>
      </c>
      <c r="G252" t="s">
        <v>53</v>
      </c>
      <c r="H252" t="s">
        <v>20</v>
      </c>
      <c r="I252" t="s">
        <v>31</v>
      </c>
      <c r="J252" t="s">
        <v>41</v>
      </c>
      <c r="K252" s="19">
        <v>60</v>
      </c>
      <c r="L252" s="20">
        <f>K252/60</f>
        <v>1</v>
      </c>
      <c r="M252" s="21">
        <v>130</v>
      </c>
      <c r="N252" t="s">
        <v>85</v>
      </c>
    </row>
    <row r="253" spans="1:14" x14ac:dyDescent="0.25">
      <c r="A253" t="s">
        <v>512</v>
      </c>
      <c r="B253" s="18">
        <v>46276</v>
      </c>
      <c r="C253" t="s">
        <v>263</v>
      </c>
      <c r="D253" t="s">
        <v>140</v>
      </c>
      <c r="E253" t="s">
        <v>143</v>
      </c>
      <c r="F253" t="s">
        <v>448</v>
      </c>
      <c r="G253" t="s">
        <v>49</v>
      </c>
      <c r="H253" t="s">
        <v>19</v>
      </c>
      <c r="I253" t="s">
        <v>28</v>
      </c>
      <c r="J253" t="s">
        <v>40</v>
      </c>
      <c r="K253" s="19">
        <v>60</v>
      </c>
      <c r="L253" s="20">
        <f>K253/60</f>
        <v>1</v>
      </c>
      <c r="M253" s="21">
        <v>135</v>
      </c>
      <c r="N253" t="s">
        <v>117</v>
      </c>
    </row>
    <row r="254" spans="1:14" x14ac:dyDescent="0.25">
      <c r="A254" t="s">
        <v>513</v>
      </c>
      <c r="B254" s="18">
        <v>46276</v>
      </c>
      <c r="C254" t="s">
        <v>263</v>
      </c>
      <c r="D254" t="s">
        <v>140</v>
      </c>
      <c r="E254" t="s">
        <v>143</v>
      </c>
      <c r="F254" t="s">
        <v>355</v>
      </c>
      <c r="G254" t="s">
        <v>48</v>
      </c>
      <c r="H254" t="s">
        <v>19</v>
      </c>
      <c r="I254" t="s">
        <v>29</v>
      </c>
      <c r="J254" t="s">
        <v>38</v>
      </c>
      <c r="K254" s="19">
        <v>60</v>
      </c>
      <c r="L254" s="20">
        <f>K254/60</f>
        <v>1</v>
      </c>
      <c r="M254" s="21">
        <v>125</v>
      </c>
      <c r="N254" t="s">
        <v>85</v>
      </c>
    </row>
    <row r="255" spans="1:14" x14ac:dyDescent="0.25">
      <c r="A255" t="s">
        <v>514</v>
      </c>
      <c r="B255" s="18">
        <v>46276</v>
      </c>
      <c r="C255" t="s">
        <v>263</v>
      </c>
      <c r="D255" t="s">
        <v>135</v>
      </c>
      <c r="E255" t="s">
        <v>300</v>
      </c>
      <c r="F255" t="s">
        <v>515</v>
      </c>
      <c r="G255" t="s">
        <v>52</v>
      </c>
      <c r="H255" t="s">
        <v>19</v>
      </c>
      <c r="I255" t="s">
        <v>32</v>
      </c>
      <c r="J255" t="s">
        <v>39</v>
      </c>
      <c r="K255" s="19">
        <v>75</v>
      </c>
      <c r="L255" s="20">
        <f>K255/60</f>
        <v>1.25</v>
      </c>
      <c r="M255" s="21">
        <v>150</v>
      </c>
      <c r="N255" t="s">
        <v>85</v>
      </c>
    </row>
    <row r="256" spans="1:14" x14ac:dyDescent="0.25">
      <c r="A256" t="s">
        <v>516</v>
      </c>
      <c r="B256" s="18">
        <v>46276</v>
      </c>
      <c r="C256" t="s">
        <v>263</v>
      </c>
      <c r="D256" t="s">
        <v>143</v>
      </c>
      <c r="E256" t="s">
        <v>517</v>
      </c>
      <c r="F256" t="s">
        <v>286</v>
      </c>
      <c r="G256" t="s">
        <v>54</v>
      </c>
      <c r="H256" t="s">
        <v>20</v>
      </c>
      <c r="I256" t="s">
        <v>30</v>
      </c>
      <c r="J256" t="s">
        <v>42</v>
      </c>
      <c r="K256" s="19">
        <v>50</v>
      </c>
      <c r="L256" s="20">
        <f>K256/60</f>
        <v>0.8333333333333334</v>
      </c>
      <c r="M256" s="21">
        <v>115</v>
      </c>
      <c r="N256" t="s">
        <v>85</v>
      </c>
    </row>
    <row r="257" spans="1:14" x14ac:dyDescent="0.25">
      <c r="A257" t="s">
        <v>518</v>
      </c>
      <c r="B257" s="18">
        <v>46276</v>
      </c>
      <c r="C257" t="s">
        <v>263</v>
      </c>
      <c r="D257" t="s">
        <v>143</v>
      </c>
      <c r="E257" t="s">
        <v>517</v>
      </c>
      <c r="F257" t="s">
        <v>238</v>
      </c>
      <c r="G257" t="s">
        <v>54</v>
      </c>
      <c r="H257" t="s">
        <v>20</v>
      </c>
      <c r="I257" t="s">
        <v>31</v>
      </c>
      <c r="J257" t="s">
        <v>41</v>
      </c>
      <c r="K257" s="19">
        <v>50</v>
      </c>
      <c r="L257" s="20">
        <f>K257/60</f>
        <v>0.8333333333333334</v>
      </c>
      <c r="M257" s="21">
        <v>115</v>
      </c>
      <c r="N257" t="s">
        <v>85</v>
      </c>
    </row>
    <row r="258" spans="1:14" x14ac:dyDescent="0.25">
      <c r="A258" t="s">
        <v>519</v>
      </c>
      <c r="B258" s="18">
        <v>46276</v>
      </c>
      <c r="C258" t="s">
        <v>263</v>
      </c>
      <c r="D258" t="s">
        <v>141</v>
      </c>
      <c r="E258" t="s">
        <v>156</v>
      </c>
      <c r="F258" t="s">
        <v>520</v>
      </c>
      <c r="G258" t="s">
        <v>52</v>
      </c>
      <c r="H258" t="s">
        <v>19</v>
      </c>
      <c r="I258" t="s">
        <v>28</v>
      </c>
      <c r="J258" t="s">
        <v>40</v>
      </c>
      <c r="K258" s="19">
        <v>75</v>
      </c>
      <c r="L258" s="20">
        <f>K258/60</f>
        <v>1.25</v>
      </c>
      <c r="M258" s="21">
        <v>150</v>
      </c>
      <c r="N258" t="s">
        <v>85</v>
      </c>
    </row>
    <row r="259" spans="1:14" x14ac:dyDescent="0.25">
      <c r="A259" t="s">
        <v>521</v>
      </c>
      <c r="B259" s="18">
        <v>46276</v>
      </c>
      <c r="C259" t="s">
        <v>263</v>
      </c>
      <c r="D259" t="s">
        <v>141</v>
      </c>
      <c r="E259" t="s">
        <v>154</v>
      </c>
      <c r="F259" t="s">
        <v>522</v>
      </c>
      <c r="G259" t="s">
        <v>48</v>
      </c>
      <c r="H259" t="s">
        <v>19</v>
      </c>
      <c r="I259" t="s">
        <v>29</v>
      </c>
      <c r="J259" t="s">
        <v>38</v>
      </c>
      <c r="K259" s="19">
        <v>60</v>
      </c>
      <c r="L259" s="20">
        <f>K259/60</f>
        <v>1</v>
      </c>
      <c r="M259" s="21">
        <v>125</v>
      </c>
      <c r="N259" t="s">
        <v>85</v>
      </c>
    </row>
    <row r="260" spans="1:14" x14ac:dyDescent="0.25">
      <c r="A260" t="s">
        <v>523</v>
      </c>
      <c r="B260" s="18">
        <v>46276</v>
      </c>
      <c r="C260" t="s">
        <v>263</v>
      </c>
      <c r="D260" t="s">
        <v>151</v>
      </c>
      <c r="E260" t="s">
        <v>165</v>
      </c>
      <c r="F260" t="s">
        <v>292</v>
      </c>
      <c r="G260" t="s">
        <v>48</v>
      </c>
      <c r="H260" t="s">
        <v>19</v>
      </c>
      <c r="I260" t="s">
        <v>32</v>
      </c>
      <c r="J260" t="s">
        <v>39</v>
      </c>
      <c r="K260" s="19">
        <v>90</v>
      </c>
      <c r="L260" s="20">
        <f>K260/60</f>
        <v>1.5</v>
      </c>
      <c r="M260" s="21">
        <v>175</v>
      </c>
      <c r="N260" t="s">
        <v>117</v>
      </c>
    </row>
    <row r="261" spans="1:14" x14ac:dyDescent="0.25">
      <c r="A261" t="s">
        <v>524</v>
      </c>
      <c r="B261" s="18">
        <v>46276</v>
      </c>
      <c r="C261" t="s">
        <v>263</v>
      </c>
      <c r="D261" t="s">
        <v>154</v>
      </c>
      <c r="E261" t="s">
        <v>209</v>
      </c>
      <c r="F261" t="s">
        <v>207</v>
      </c>
      <c r="G261" t="s">
        <v>56</v>
      </c>
      <c r="H261" t="s">
        <v>20</v>
      </c>
      <c r="I261" t="s">
        <v>30</v>
      </c>
      <c r="J261" t="s">
        <v>42</v>
      </c>
      <c r="K261" s="19">
        <v>75</v>
      </c>
      <c r="L261" s="20">
        <f>K261/60</f>
        <v>1.25</v>
      </c>
      <c r="M261" s="21">
        <v>165</v>
      </c>
      <c r="N261" t="s">
        <v>85</v>
      </c>
    </row>
    <row r="262" spans="1:14" x14ac:dyDescent="0.25">
      <c r="A262" t="s">
        <v>525</v>
      </c>
      <c r="B262" s="18">
        <v>46276</v>
      </c>
      <c r="C262" t="s">
        <v>263</v>
      </c>
      <c r="D262" t="s">
        <v>154</v>
      </c>
      <c r="E262" t="s">
        <v>526</v>
      </c>
      <c r="F262" t="s">
        <v>527</v>
      </c>
      <c r="G262" t="s">
        <v>54</v>
      </c>
      <c r="H262" t="s">
        <v>20</v>
      </c>
      <c r="I262" t="s">
        <v>31</v>
      </c>
      <c r="J262" t="s">
        <v>41</v>
      </c>
      <c r="K262" s="19">
        <v>50</v>
      </c>
      <c r="L262" s="20">
        <f>K262/60</f>
        <v>0.8333333333333334</v>
      </c>
      <c r="M262" s="21">
        <v>115</v>
      </c>
      <c r="N262" t="s">
        <v>85</v>
      </c>
    </row>
    <row r="263" spans="1:14" x14ac:dyDescent="0.25">
      <c r="A263" t="s">
        <v>528</v>
      </c>
      <c r="B263" s="18">
        <v>46277</v>
      </c>
      <c r="C263" t="s">
        <v>313</v>
      </c>
      <c r="D263" t="s">
        <v>314</v>
      </c>
      <c r="E263" t="s">
        <v>82</v>
      </c>
      <c r="F263" t="s">
        <v>129</v>
      </c>
      <c r="G263" t="s">
        <v>48</v>
      </c>
      <c r="H263" t="s">
        <v>19</v>
      </c>
      <c r="I263" t="s">
        <v>32</v>
      </c>
      <c r="J263" t="s">
        <v>38</v>
      </c>
      <c r="K263" s="19">
        <v>60</v>
      </c>
      <c r="L263" s="20">
        <f>K263/60</f>
        <v>1</v>
      </c>
      <c r="M263" s="21">
        <v>125</v>
      </c>
      <c r="N263" t="s">
        <v>85</v>
      </c>
    </row>
    <row r="264" spans="1:14" x14ac:dyDescent="0.25">
      <c r="A264" t="s">
        <v>529</v>
      </c>
      <c r="B264" s="18">
        <v>46277</v>
      </c>
      <c r="C264" t="s">
        <v>313</v>
      </c>
      <c r="D264" t="s">
        <v>318</v>
      </c>
      <c r="E264" t="s">
        <v>96</v>
      </c>
      <c r="F264" t="s">
        <v>530</v>
      </c>
      <c r="G264" t="s">
        <v>53</v>
      </c>
      <c r="H264" t="s">
        <v>20</v>
      </c>
      <c r="I264" t="s">
        <v>30</v>
      </c>
      <c r="J264" t="s">
        <v>41</v>
      </c>
      <c r="K264" s="19">
        <v>60</v>
      </c>
      <c r="L264" s="20">
        <f>K264/60</f>
        <v>1</v>
      </c>
      <c r="M264" s="21">
        <v>130</v>
      </c>
      <c r="N264" t="s">
        <v>85</v>
      </c>
    </row>
    <row r="265" spans="1:14" x14ac:dyDescent="0.25">
      <c r="A265" t="s">
        <v>531</v>
      </c>
      <c r="B265" s="18">
        <v>46277</v>
      </c>
      <c r="C265" t="s">
        <v>313</v>
      </c>
      <c r="D265" t="s">
        <v>318</v>
      </c>
      <c r="E265" t="s">
        <v>321</v>
      </c>
      <c r="F265" t="s">
        <v>406</v>
      </c>
      <c r="G265" t="s">
        <v>52</v>
      </c>
      <c r="H265" t="s">
        <v>19</v>
      </c>
      <c r="I265" t="s">
        <v>33</v>
      </c>
      <c r="J265" t="s">
        <v>40</v>
      </c>
      <c r="K265" s="19">
        <v>75</v>
      </c>
      <c r="L265" s="20">
        <f>K265/60</f>
        <v>1.25</v>
      </c>
      <c r="M265" s="21">
        <v>150</v>
      </c>
      <c r="N265" t="s">
        <v>85</v>
      </c>
    </row>
    <row r="266" spans="1:14" x14ac:dyDescent="0.25">
      <c r="A266" t="s">
        <v>532</v>
      </c>
      <c r="B266" s="18">
        <v>46277</v>
      </c>
      <c r="C266" t="s">
        <v>313</v>
      </c>
      <c r="D266" t="s">
        <v>318</v>
      </c>
      <c r="E266" t="s">
        <v>96</v>
      </c>
      <c r="F266" t="s">
        <v>533</v>
      </c>
      <c r="G266" t="s">
        <v>49</v>
      </c>
      <c r="H266" t="s">
        <v>19</v>
      </c>
      <c r="I266" t="s">
        <v>29</v>
      </c>
      <c r="J266" t="s">
        <v>39</v>
      </c>
      <c r="K266" s="19">
        <v>60</v>
      </c>
      <c r="L266" s="20">
        <f>K266/60</f>
        <v>1</v>
      </c>
      <c r="M266" s="21">
        <v>135</v>
      </c>
      <c r="N266" t="s">
        <v>85</v>
      </c>
    </row>
    <row r="267" spans="1:14" x14ac:dyDescent="0.25">
      <c r="A267" t="s">
        <v>534</v>
      </c>
      <c r="B267" s="18">
        <v>46277</v>
      </c>
      <c r="C267" t="s">
        <v>313</v>
      </c>
      <c r="D267" t="s">
        <v>318</v>
      </c>
      <c r="E267" t="s">
        <v>535</v>
      </c>
      <c r="F267" t="s">
        <v>536</v>
      </c>
      <c r="G267" t="s">
        <v>61</v>
      </c>
      <c r="H267" t="s">
        <v>21</v>
      </c>
      <c r="I267" t="s">
        <v>28</v>
      </c>
      <c r="J267" t="s">
        <v>43</v>
      </c>
      <c r="K267" s="19">
        <v>45</v>
      </c>
      <c r="L267" s="20">
        <f>K267/60</f>
        <v>0.75</v>
      </c>
      <c r="M267" s="21">
        <v>95</v>
      </c>
      <c r="N267" t="s">
        <v>85</v>
      </c>
    </row>
    <row r="268" spans="1:14" x14ac:dyDescent="0.25">
      <c r="A268" t="s">
        <v>537</v>
      </c>
      <c r="B268" s="18">
        <v>46277</v>
      </c>
      <c r="C268" t="s">
        <v>313</v>
      </c>
      <c r="D268" t="s">
        <v>96</v>
      </c>
      <c r="E268" t="s">
        <v>108</v>
      </c>
      <c r="F268" t="s">
        <v>319</v>
      </c>
      <c r="G268" t="s">
        <v>60</v>
      </c>
      <c r="H268" t="s">
        <v>21</v>
      </c>
      <c r="I268" t="s">
        <v>31</v>
      </c>
      <c r="J268" t="s">
        <v>43</v>
      </c>
      <c r="K268" s="19">
        <v>90</v>
      </c>
      <c r="L268" s="20">
        <f>K268/60</f>
        <v>1.5</v>
      </c>
      <c r="M268" s="21">
        <v>195</v>
      </c>
      <c r="N268" t="s">
        <v>85</v>
      </c>
    </row>
    <row r="269" spans="1:14" x14ac:dyDescent="0.25">
      <c r="A269" t="s">
        <v>538</v>
      </c>
      <c r="B269" s="18">
        <v>46277</v>
      </c>
      <c r="C269" t="s">
        <v>313</v>
      </c>
      <c r="D269" t="s">
        <v>96</v>
      </c>
      <c r="E269" t="s">
        <v>108</v>
      </c>
      <c r="F269" t="s">
        <v>539</v>
      </c>
      <c r="G269" t="s">
        <v>49</v>
      </c>
      <c r="H269" t="s">
        <v>19</v>
      </c>
      <c r="I269" t="s">
        <v>28</v>
      </c>
      <c r="J269" t="s">
        <v>38</v>
      </c>
      <c r="K269" s="19">
        <v>90</v>
      </c>
      <c r="L269" s="20">
        <f>K269/60</f>
        <v>1.5</v>
      </c>
      <c r="M269" s="21">
        <v>185</v>
      </c>
      <c r="N269" t="s">
        <v>85</v>
      </c>
    </row>
    <row r="270" spans="1:14" x14ac:dyDescent="0.25">
      <c r="A270" t="s">
        <v>540</v>
      </c>
      <c r="B270" s="18">
        <v>46277</v>
      </c>
      <c r="C270" t="s">
        <v>313</v>
      </c>
      <c r="D270" t="s">
        <v>90</v>
      </c>
      <c r="E270" t="s">
        <v>108</v>
      </c>
      <c r="F270" t="s">
        <v>350</v>
      </c>
      <c r="G270" t="s">
        <v>55</v>
      </c>
      <c r="H270" t="s">
        <v>20</v>
      </c>
      <c r="I270" t="s">
        <v>30</v>
      </c>
      <c r="J270" t="s">
        <v>41</v>
      </c>
      <c r="K270" s="19">
        <v>60</v>
      </c>
      <c r="L270" s="20">
        <f>K270/60</f>
        <v>1</v>
      </c>
      <c r="M270" s="21">
        <v>150</v>
      </c>
      <c r="N270" t="s">
        <v>85</v>
      </c>
    </row>
    <row r="271" spans="1:14" x14ac:dyDescent="0.25">
      <c r="A271" t="s">
        <v>541</v>
      </c>
      <c r="B271" s="18">
        <v>46277</v>
      </c>
      <c r="C271" t="s">
        <v>313</v>
      </c>
      <c r="D271" t="s">
        <v>90</v>
      </c>
      <c r="E271" t="s">
        <v>108</v>
      </c>
      <c r="F271" t="s">
        <v>133</v>
      </c>
      <c r="G271" t="s">
        <v>48</v>
      </c>
      <c r="H271" t="s">
        <v>19</v>
      </c>
      <c r="I271" t="s">
        <v>33</v>
      </c>
      <c r="J271" t="s">
        <v>40</v>
      </c>
      <c r="K271" s="19">
        <v>60</v>
      </c>
      <c r="L271" s="20">
        <f>K271/60</f>
        <v>1</v>
      </c>
      <c r="M271" s="21">
        <v>125</v>
      </c>
      <c r="N271" t="s">
        <v>85</v>
      </c>
    </row>
    <row r="272" spans="1:14" x14ac:dyDescent="0.25">
      <c r="A272" t="s">
        <v>542</v>
      </c>
      <c r="B272" s="18">
        <v>46277</v>
      </c>
      <c r="C272" t="s">
        <v>313</v>
      </c>
      <c r="D272" t="s">
        <v>90</v>
      </c>
      <c r="E272" t="s">
        <v>111</v>
      </c>
      <c r="F272" t="s">
        <v>543</v>
      </c>
      <c r="G272" t="s">
        <v>48</v>
      </c>
      <c r="H272" t="s">
        <v>19</v>
      </c>
      <c r="I272" t="s">
        <v>29</v>
      </c>
      <c r="J272" t="s">
        <v>39</v>
      </c>
      <c r="K272" s="19">
        <v>90</v>
      </c>
      <c r="L272" s="20">
        <f>K272/60</f>
        <v>1.5</v>
      </c>
      <c r="M272" s="21">
        <v>175</v>
      </c>
      <c r="N272" t="s">
        <v>85</v>
      </c>
    </row>
    <row r="273" spans="1:14" x14ac:dyDescent="0.25">
      <c r="A273" t="s">
        <v>544</v>
      </c>
      <c r="B273" s="18">
        <v>46277</v>
      </c>
      <c r="C273" t="s">
        <v>313</v>
      </c>
      <c r="D273" t="s">
        <v>93</v>
      </c>
      <c r="E273" t="s">
        <v>174</v>
      </c>
      <c r="F273" t="s">
        <v>178</v>
      </c>
      <c r="G273" t="s">
        <v>59</v>
      </c>
      <c r="H273" t="s">
        <v>21</v>
      </c>
      <c r="I273" t="s">
        <v>32</v>
      </c>
      <c r="J273" t="s">
        <v>42</v>
      </c>
      <c r="K273" s="19">
        <v>75</v>
      </c>
      <c r="L273" s="20">
        <f>K273/60</f>
        <v>1.25</v>
      </c>
      <c r="M273" s="21">
        <v>150</v>
      </c>
      <c r="N273" t="s">
        <v>85</v>
      </c>
    </row>
    <row r="274" spans="1:14" x14ac:dyDescent="0.25">
      <c r="A274" t="s">
        <v>545</v>
      </c>
      <c r="B274" s="18">
        <v>46277</v>
      </c>
      <c r="C274" t="s">
        <v>313</v>
      </c>
      <c r="D274" t="s">
        <v>111</v>
      </c>
      <c r="E274" t="s">
        <v>102</v>
      </c>
      <c r="F274" t="s">
        <v>264</v>
      </c>
      <c r="G274" t="s">
        <v>57</v>
      </c>
      <c r="H274" t="s">
        <v>20</v>
      </c>
      <c r="I274" t="s">
        <v>30</v>
      </c>
      <c r="J274" t="s">
        <v>41</v>
      </c>
      <c r="K274" s="19">
        <v>30</v>
      </c>
      <c r="L274" s="20">
        <f>K274/60</f>
        <v>0.5</v>
      </c>
      <c r="M274" s="21">
        <v>70</v>
      </c>
      <c r="N274" t="s">
        <v>85</v>
      </c>
    </row>
    <row r="275" spans="1:14" x14ac:dyDescent="0.25">
      <c r="A275" t="s">
        <v>546</v>
      </c>
      <c r="B275" s="18">
        <v>46277</v>
      </c>
      <c r="C275" t="s">
        <v>313</v>
      </c>
      <c r="D275" t="s">
        <v>111</v>
      </c>
      <c r="E275" t="s">
        <v>377</v>
      </c>
      <c r="F275" t="s">
        <v>547</v>
      </c>
      <c r="G275" t="s">
        <v>59</v>
      </c>
      <c r="H275" t="s">
        <v>21</v>
      </c>
      <c r="I275" t="s">
        <v>31</v>
      </c>
      <c r="J275" t="s">
        <v>40</v>
      </c>
      <c r="K275" s="19">
        <v>75</v>
      </c>
      <c r="L275" s="20">
        <f>K275/60</f>
        <v>1.25</v>
      </c>
      <c r="M275" s="21">
        <v>150</v>
      </c>
      <c r="N275" t="s">
        <v>85</v>
      </c>
    </row>
    <row r="276" spans="1:14" x14ac:dyDescent="0.25">
      <c r="A276" t="s">
        <v>548</v>
      </c>
      <c r="B276" s="18">
        <v>46277</v>
      </c>
      <c r="C276" t="s">
        <v>313</v>
      </c>
      <c r="D276" t="s">
        <v>111</v>
      </c>
      <c r="E276" t="s">
        <v>112</v>
      </c>
      <c r="F276" t="s">
        <v>522</v>
      </c>
      <c r="G276" t="s">
        <v>49</v>
      </c>
      <c r="H276" t="s">
        <v>19</v>
      </c>
      <c r="I276" t="s">
        <v>33</v>
      </c>
      <c r="J276" t="s">
        <v>38</v>
      </c>
      <c r="K276" s="19">
        <v>60</v>
      </c>
      <c r="L276" s="20">
        <f>K276/60</f>
        <v>1</v>
      </c>
      <c r="M276" s="21">
        <v>135</v>
      </c>
      <c r="N276" t="s">
        <v>85</v>
      </c>
    </row>
    <row r="277" spans="1:14" x14ac:dyDescent="0.25">
      <c r="A277" t="s">
        <v>549</v>
      </c>
      <c r="B277" s="18">
        <v>46277</v>
      </c>
      <c r="C277" t="s">
        <v>313</v>
      </c>
      <c r="D277" t="s">
        <v>111</v>
      </c>
      <c r="E277" t="s">
        <v>119</v>
      </c>
      <c r="F277" t="s">
        <v>194</v>
      </c>
      <c r="G277" t="s">
        <v>60</v>
      </c>
      <c r="H277" t="s">
        <v>21</v>
      </c>
      <c r="I277" t="s">
        <v>28</v>
      </c>
      <c r="J277" t="s">
        <v>43</v>
      </c>
      <c r="K277" s="19">
        <v>90</v>
      </c>
      <c r="L277" s="20">
        <f>K277/60</f>
        <v>1.5</v>
      </c>
      <c r="M277" s="21">
        <v>195</v>
      </c>
      <c r="N277" t="s">
        <v>85</v>
      </c>
    </row>
    <row r="278" spans="1:14" x14ac:dyDescent="0.25">
      <c r="A278" t="s">
        <v>550</v>
      </c>
      <c r="B278" s="18">
        <v>46277</v>
      </c>
      <c r="C278" t="s">
        <v>313</v>
      </c>
      <c r="D278" t="s">
        <v>102</v>
      </c>
      <c r="E278" t="s">
        <v>119</v>
      </c>
      <c r="F278" t="s">
        <v>551</v>
      </c>
      <c r="G278" t="s">
        <v>48</v>
      </c>
      <c r="H278" t="s">
        <v>19</v>
      </c>
      <c r="I278" t="s">
        <v>32</v>
      </c>
      <c r="J278" t="s">
        <v>39</v>
      </c>
      <c r="K278" s="19">
        <v>60</v>
      </c>
      <c r="L278" s="20">
        <f>K278/60</f>
        <v>1</v>
      </c>
      <c r="M278" s="21">
        <v>125</v>
      </c>
      <c r="N278" t="s">
        <v>85</v>
      </c>
    </row>
    <row r="279" spans="1:14" x14ac:dyDescent="0.25">
      <c r="A279" t="s">
        <v>552</v>
      </c>
      <c r="B279" s="18">
        <v>46277</v>
      </c>
      <c r="C279" t="s">
        <v>313</v>
      </c>
      <c r="D279" t="s">
        <v>102</v>
      </c>
      <c r="E279" t="s">
        <v>119</v>
      </c>
      <c r="F279" t="s">
        <v>286</v>
      </c>
      <c r="G279" t="s">
        <v>51</v>
      </c>
      <c r="H279" t="s">
        <v>19</v>
      </c>
      <c r="I279" t="s">
        <v>29</v>
      </c>
      <c r="J279" t="s">
        <v>38</v>
      </c>
      <c r="K279" s="19">
        <v>60</v>
      </c>
      <c r="L279" s="20">
        <f>K279/60</f>
        <v>1</v>
      </c>
      <c r="M279" s="21">
        <v>130</v>
      </c>
      <c r="N279" t="s">
        <v>117</v>
      </c>
    </row>
    <row r="280" spans="1:14" x14ac:dyDescent="0.25">
      <c r="A280" t="s">
        <v>553</v>
      </c>
      <c r="B280" s="18">
        <v>46277</v>
      </c>
      <c r="C280" t="s">
        <v>313</v>
      </c>
      <c r="D280" t="s">
        <v>112</v>
      </c>
      <c r="E280" t="s">
        <v>122</v>
      </c>
      <c r="F280" t="s">
        <v>242</v>
      </c>
      <c r="G280" t="s">
        <v>56</v>
      </c>
      <c r="H280" t="s">
        <v>20</v>
      </c>
      <c r="I280" t="s">
        <v>30</v>
      </c>
      <c r="J280" t="s">
        <v>42</v>
      </c>
      <c r="K280" s="19">
        <v>75</v>
      </c>
      <c r="L280" s="20">
        <f>K280/60</f>
        <v>1.25</v>
      </c>
      <c r="M280" s="21">
        <v>165</v>
      </c>
      <c r="N280" t="s">
        <v>85</v>
      </c>
    </row>
    <row r="281" spans="1:14" x14ac:dyDescent="0.25">
      <c r="A281" t="s">
        <v>554</v>
      </c>
      <c r="B281" s="18">
        <v>46277</v>
      </c>
      <c r="C281" t="s">
        <v>313</v>
      </c>
      <c r="D281" t="s">
        <v>119</v>
      </c>
      <c r="E281" t="s">
        <v>131</v>
      </c>
      <c r="F281" t="s">
        <v>448</v>
      </c>
      <c r="G281" t="s">
        <v>53</v>
      </c>
      <c r="H281" t="s">
        <v>20</v>
      </c>
      <c r="I281" t="s">
        <v>31</v>
      </c>
      <c r="J281" t="s">
        <v>41</v>
      </c>
      <c r="K281" s="19">
        <v>60</v>
      </c>
      <c r="L281" s="20">
        <f>K281/60</f>
        <v>1</v>
      </c>
      <c r="M281" s="21">
        <v>130</v>
      </c>
      <c r="N281" t="s">
        <v>85</v>
      </c>
    </row>
    <row r="282" spans="1:14" x14ac:dyDescent="0.25">
      <c r="A282" t="s">
        <v>555</v>
      </c>
      <c r="B282" s="18">
        <v>46277</v>
      </c>
      <c r="C282" t="s">
        <v>313</v>
      </c>
      <c r="D282" t="s">
        <v>119</v>
      </c>
      <c r="E282" t="s">
        <v>131</v>
      </c>
      <c r="F282" t="s">
        <v>205</v>
      </c>
      <c r="G282" t="s">
        <v>48</v>
      </c>
      <c r="H282" t="s">
        <v>19</v>
      </c>
      <c r="I282" t="s">
        <v>33</v>
      </c>
      <c r="J282" t="s">
        <v>40</v>
      </c>
      <c r="K282" s="19">
        <v>60</v>
      </c>
      <c r="L282" s="20">
        <f>K282/60</f>
        <v>1</v>
      </c>
      <c r="M282" s="21">
        <v>125</v>
      </c>
      <c r="N282" t="s">
        <v>85</v>
      </c>
    </row>
    <row r="283" spans="1:14" x14ac:dyDescent="0.25">
      <c r="A283" t="s">
        <v>556</v>
      </c>
      <c r="B283" s="18">
        <v>46277</v>
      </c>
      <c r="C283" t="s">
        <v>313</v>
      </c>
      <c r="D283" t="s">
        <v>115</v>
      </c>
      <c r="E283" t="s">
        <v>128</v>
      </c>
      <c r="F283" t="s">
        <v>231</v>
      </c>
      <c r="G283" t="s">
        <v>49</v>
      </c>
      <c r="H283" t="s">
        <v>19</v>
      </c>
      <c r="I283" t="s">
        <v>29</v>
      </c>
      <c r="J283" t="s">
        <v>39</v>
      </c>
      <c r="K283" s="19">
        <v>60</v>
      </c>
      <c r="L283" s="20">
        <f>K283/60</f>
        <v>1</v>
      </c>
      <c r="M283" s="21">
        <v>135</v>
      </c>
      <c r="N283" t="s">
        <v>85</v>
      </c>
    </row>
    <row r="284" spans="1:14" x14ac:dyDescent="0.25">
      <c r="A284" t="s">
        <v>557</v>
      </c>
      <c r="B284" s="18">
        <v>46277</v>
      </c>
      <c r="C284" t="s">
        <v>313</v>
      </c>
      <c r="D284" t="s">
        <v>115</v>
      </c>
      <c r="E284" t="s">
        <v>128</v>
      </c>
      <c r="F284" t="s">
        <v>157</v>
      </c>
      <c r="G284" t="s">
        <v>48</v>
      </c>
      <c r="H284" t="s">
        <v>19</v>
      </c>
      <c r="I284" t="s">
        <v>28</v>
      </c>
      <c r="J284" t="s">
        <v>38</v>
      </c>
      <c r="K284" s="19">
        <v>60</v>
      </c>
      <c r="L284" s="20">
        <f>K284/60</f>
        <v>1</v>
      </c>
      <c r="M284" s="21">
        <v>125</v>
      </c>
      <c r="N284" t="s">
        <v>85</v>
      </c>
    </row>
    <row r="285" spans="1:14" x14ac:dyDescent="0.25">
      <c r="A285" t="s">
        <v>558</v>
      </c>
      <c r="B285" s="18">
        <v>46277</v>
      </c>
      <c r="C285" t="s">
        <v>313</v>
      </c>
      <c r="D285" t="s">
        <v>131</v>
      </c>
      <c r="E285" t="s">
        <v>128</v>
      </c>
      <c r="F285" t="s">
        <v>178</v>
      </c>
      <c r="G285" t="s">
        <v>57</v>
      </c>
      <c r="H285" t="s">
        <v>20</v>
      </c>
      <c r="I285" t="s">
        <v>30</v>
      </c>
      <c r="J285" t="s">
        <v>42</v>
      </c>
      <c r="K285" s="19">
        <v>30</v>
      </c>
      <c r="L285" s="20">
        <f>K285/60</f>
        <v>0.5</v>
      </c>
      <c r="M285" s="21">
        <v>70</v>
      </c>
      <c r="N285" t="s">
        <v>85</v>
      </c>
    </row>
    <row r="286" spans="1:14" x14ac:dyDescent="0.25">
      <c r="A286" t="s">
        <v>559</v>
      </c>
      <c r="B286" s="18">
        <v>46277</v>
      </c>
      <c r="C286" t="s">
        <v>313</v>
      </c>
      <c r="D286" t="s">
        <v>128</v>
      </c>
      <c r="E286" t="s">
        <v>357</v>
      </c>
      <c r="F286" t="s">
        <v>560</v>
      </c>
      <c r="G286" t="s">
        <v>56</v>
      </c>
      <c r="H286" t="s">
        <v>20</v>
      </c>
      <c r="I286" t="s">
        <v>31</v>
      </c>
      <c r="J286" t="s">
        <v>41</v>
      </c>
      <c r="K286" s="19">
        <v>75</v>
      </c>
      <c r="L286" s="20">
        <f>K286/60</f>
        <v>1.25</v>
      </c>
      <c r="M286" s="21">
        <v>165</v>
      </c>
      <c r="N286" t="s">
        <v>85</v>
      </c>
    </row>
    <row r="287" spans="1:14" x14ac:dyDescent="0.25">
      <c r="A287" t="s">
        <v>561</v>
      </c>
      <c r="B287" s="18">
        <v>46277</v>
      </c>
      <c r="C287" t="s">
        <v>313</v>
      </c>
      <c r="D287" t="s">
        <v>128</v>
      </c>
      <c r="E287" t="s">
        <v>143</v>
      </c>
      <c r="F287" t="s">
        <v>126</v>
      </c>
      <c r="G287" t="s">
        <v>49</v>
      </c>
      <c r="H287" t="s">
        <v>19</v>
      </c>
      <c r="I287" t="s">
        <v>33</v>
      </c>
      <c r="J287" t="s">
        <v>40</v>
      </c>
      <c r="K287" s="19">
        <v>90</v>
      </c>
      <c r="L287" s="20">
        <f>K287/60</f>
        <v>1.5</v>
      </c>
      <c r="M287" s="21">
        <v>185</v>
      </c>
      <c r="N287" t="s">
        <v>85</v>
      </c>
    </row>
    <row r="288" spans="1:14" x14ac:dyDescent="0.25">
      <c r="A288" t="s">
        <v>562</v>
      </c>
      <c r="B288" s="18">
        <v>46277</v>
      </c>
      <c r="C288" t="s">
        <v>313</v>
      </c>
      <c r="D288" t="s">
        <v>140</v>
      </c>
      <c r="E288" t="s">
        <v>143</v>
      </c>
      <c r="F288" t="s">
        <v>515</v>
      </c>
      <c r="G288" t="s">
        <v>53</v>
      </c>
      <c r="H288" t="s">
        <v>20</v>
      </c>
      <c r="I288" t="s">
        <v>30</v>
      </c>
      <c r="J288" t="s">
        <v>42</v>
      </c>
      <c r="K288" s="19">
        <v>60</v>
      </c>
      <c r="L288" s="20">
        <f>K288/60</f>
        <v>1</v>
      </c>
      <c r="M288" s="21">
        <v>130</v>
      </c>
      <c r="N288" t="s">
        <v>85</v>
      </c>
    </row>
    <row r="289" spans="1:14" x14ac:dyDescent="0.25">
      <c r="A289" t="s">
        <v>563</v>
      </c>
      <c r="B289" s="18">
        <v>46277</v>
      </c>
      <c r="C289" t="s">
        <v>313</v>
      </c>
      <c r="D289" t="s">
        <v>140</v>
      </c>
      <c r="E289" t="s">
        <v>143</v>
      </c>
      <c r="F289" t="s">
        <v>461</v>
      </c>
      <c r="G289" t="s">
        <v>49</v>
      </c>
      <c r="H289" t="s">
        <v>19</v>
      </c>
      <c r="I289" t="s">
        <v>29</v>
      </c>
      <c r="J289" t="s">
        <v>39</v>
      </c>
      <c r="K289" s="19">
        <v>60</v>
      </c>
      <c r="L289" s="20">
        <f>K289/60</f>
        <v>1</v>
      </c>
      <c r="M289" s="21">
        <v>135</v>
      </c>
      <c r="N289" t="s">
        <v>85</v>
      </c>
    </row>
    <row r="290" spans="1:14" x14ac:dyDescent="0.25">
      <c r="A290" t="s">
        <v>564</v>
      </c>
      <c r="B290" s="18">
        <v>46277</v>
      </c>
      <c r="C290" t="s">
        <v>313</v>
      </c>
      <c r="D290" t="s">
        <v>140</v>
      </c>
      <c r="E290" t="s">
        <v>143</v>
      </c>
      <c r="F290" t="s">
        <v>499</v>
      </c>
      <c r="G290" t="s">
        <v>49</v>
      </c>
      <c r="H290" t="s">
        <v>19</v>
      </c>
      <c r="I290" t="s">
        <v>28</v>
      </c>
      <c r="J290" t="s">
        <v>38</v>
      </c>
      <c r="K290" s="19">
        <v>60</v>
      </c>
      <c r="L290" s="20">
        <f>K290/60</f>
        <v>1</v>
      </c>
      <c r="M290" s="21">
        <v>135</v>
      </c>
      <c r="N290" t="s">
        <v>85</v>
      </c>
    </row>
    <row r="291" spans="1:14" x14ac:dyDescent="0.25">
      <c r="A291" t="s">
        <v>565</v>
      </c>
      <c r="B291" s="18">
        <v>46277</v>
      </c>
      <c r="C291" t="s">
        <v>313</v>
      </c>
      <c r="D291" t="s">
        <v>143</v>
      </c>
      <c r="E291" t="s">
        <v>151</v>
      </c>
      <c r="F291" t="s">
        <v>160</v>
      </c>
      <c r="G291" t="s">
        <v>53</v>
      </c>
      <c r="H291" t="s">
        <v>20</v>
      </c>
      <c r="I291" t="s">
        <v>31</v>
      </c>
      <c r="J291" t="s">
        <v>41</v>
      </c>
      <c r="K291" s="19">
        <v>60</v>
      </c>
      <c r="L291" s="20">
        <f>K291/60</f>
        <v>1</v>
      </c>
      <c r="M291" s="21">
        <v>130</v>
      </c>
      <c r="N291" t="s">
        <v>85</v>
      </c>
    </row>
    <row r="292" spans="1:14" x14ac:dyDescent="0.25">
      <c r="A292" t="s">
        <v>566</v>
      </c>
      <c r="B292" s="18">
        <v>46278</v>
      </c>
      <c r="C292" t="s">
        <v>365</v>
      </c>
      <c r="D292" t="s">
        <v>82</v>
      </c>
      <c r="E292" t="s">
        <v>87</v>
      </c>
      <c r="F292" t="s">
        <v>235</v>
      </c>
      <c r="G292" t="s">
        <v>52</v>
      </c>
      <c r="H292" t="s">
        <v>19</v>
      </c>
      <c r="I292" t="s">
        <v>29</v>
      </c>
      <c r="J292" t="s">
        <v>38</v>
      </c>
      <c r="K292" s="19">
        <v>75</v>
      </c>
      <c r="L292" s="20">
        <f>K292/60</f>
        <v>1.25</v>
      </c>
      <c r="M292" s="21">
        <v>150</v>
      </c>
      <c r="N292" t="s">
        <v>85</v>
      </c>
    </row>
    <row r="293" spans="1:14" x14ac:dyDescent="0.25">
      <c r="A293" t="s">
        <v>567</v>
      </c>
      <c r="B293" s="18">
        <v>46278</v>
      </c>
      <c r="C293" t="s">
        <v>365</v>
      </c>
      <c r="D293" t="s">
        <v>82</v>
      </c>
      <c r="E293" t="s">
        <v>90</v>
      </c>
      <c r="F293" t="s">
        <v>178</v>
      </c>
      <c r="G293" t="s">
        <v>53</v>
      </c>
      <c r="H293" t="s">
        <v>20</v>
      </c>
      <c r="I293" t="s">
        <v>31</v>
      </c>
      <c r="J293" t="s">
        <v>41</v>
      </c>
      <c r="K293" s="19">
        <v>60</v>
      </c>
      <c r="L293" s="20">
        <f>K293/60</f>
        <v>1</v>
      </c>
      <c r="M293" s="21">
        <v>130</v>
      </c>
      <c r="N293" t="s">
        <v>85</v>
      </c>
    </row>
    <row r="294" spans="1:14" x14ac:dyDescent="0.25">
      <c r="A294" t="s">
        <v>568</v>
      </c>
      <c r="B294" s="18">
        <v>46278</v>
      </c>
      <c r="C294" t="s">
        <v>365</v>
      </c>
      <c r="D294" t="s">
        <v>96</v>
      </c>
      <c r="E294" t="s">
        <v>93</v>
      </c>
      <c r="F294" t="s">
        <v>384</v>
      </c>
      <c r="G294" t="s">
        <v>48</v>
      </c>
      <c r="H294" t="s">
        <v>19</v>
      </c>
      <c r="I294" t="s">
        <v>33</v>
      </c>
      <c r="J294" t="s">
        <v>40</v>
      </c>
      <c r="K294" s="19">
        <v>60</v>
      </c>
      <c r="L294" s="20">
        <f>K294/60</f>
        <v>1</v>
      </c>
      <c r="M294" s="21">
        <v>125</v>
      </c>
      <c r="N294" t="s">
        <v>85</v>
      </c>
    </row>
    <row r="295" spans="1:14" x14ac:dyDescent="0.25">
      <c r="A295" t="s">
        <v>569</v>
      </c>
      <c r="B295" s="18">
        <v>46278</v>
      </c>
      <c r="C295" t="s">
        <v>365</v>
      </c>
      <c r="D295" t="s">
        <v>96</v>
      </c>
      <c r="E295" t="s">
        <v>93</v>
      </c>
      <c r="F295" t="s">
        <v>91</v>
      </c>
      <c r="G295" t="s">
        <v>49</v>
      </c>
      <c r="H295" t="s">
        <v>19</v>
      </c>
      <c r="I295" t="s">
        <v>32</v>
      </c>
      <c r="J295" t="s">
        <v>39</v>
      </c>
      <c r="K295" s="19">
        <v>60</v>
      </c>
      <c r="L295" s="20">
        <f>K295/60</f>
        <v>1</v>
      </c>
      <c r="M295" s="21">
        <v>135</v>
      </c>
      <c r="N295" t="s">
        <v>85</v>
      </c>
    </row>
    <row r="296" spans="1:14" x14ac:dyDescent="0.25">
      <c r="A296" t="s">
        <v>570</v>
      </c>
      <c r="B296" s="18">
        <v>46278</v>
      </c>
      <c r="C296" t="s">
        <v>365</v>
      </c>
      <c r="D296" t="s">
        <v>93</v>
      </c>
      <c r="E296" t="s">
        <v>111</v>
      </c>
      <c r="F296" t="s">
        <v>571</v>
      </c>
      <c r="G296" t="s">
        <v>49</v>
      </c>
      <c r="H296" t="s">
        <v>19</v>
      </c>
      <c r="I296" t="s">
        <v>29</v>
      </c>
      <c r="J296" t="s">
        <v>38</v>
      </c>
      <c r="K296" s="19">
        <v>60</v>
      </c>
      <c r="L296" s="20">
        <f>K296/60</f>
        <v>1</v>
      </c>
      <c r="M296" s="21">
        <v>135</v>
      </c>
      <c r="N296" t="s">
        <v>85</v>
      </c>
    </row>
    <row r="297" spans="1:14" x14ac:dyDescent="0.25">
      <c r="A297" t="s">
        <v>572</v>
      </c>
      <c r="B297" s="18">
        <v>46278</v>
      </c>
      <c r="C297" t="s">
        <v>365</v>
      </c>
      <c r="D297" t="s">
        <v>93</v>
      </c>
      <c r="E297" t="s">
        <v>105</v>
      </c>
      <c r="F297" t="s">
        <v>186</v>
      </c>
      <c r="G297" t="s">
        <v>58</v>
      </c>
      <c r="H297" t="s">
        <v>21</v>
      </c>
      <c r="I297" t="s">
        <v>31</v>
      </c>
      <c r="J297" t="s">
        <v>43</v>
      </c>
      <c r="K297" s="19">
        <v>45</v>
      </c>
      <c r="L297" s="20">
        <f>K297/60</f>
        <v>0.75</v>
      </c>
      <c r="M297" s="21">
        <v>95</v>
      </c>
      <c r="N297" t="s">
        <v>117</v>
      </c>
    </row>
    <row r="298" spans="1:14" x14ac:dyDescent="0.25">
      <c r="A298" t="s">
        <v>573</v>
      </c>
      <c r="B298" s="18">
        <v>46278</v>
      </c>
      <c r="C298" t="s">
        <v>365</v>
      </c>
      <c r="D298" t="s">
        <v>108</v>
      </c>
      <c r="E298" t="s">
        <v>277</v>
      </c>
      <c r="F298" t="s">
        <v>280</v>
      </c>
      <c r="G298" t="s">
        <v>52</v>
      </c>
      <c r="H298" t="s">
        <v>19</v>
      </c>
      <c r="I298" t="s">
        <v>33</v>
      </c>
      <c r="J298" t="s">
        <v>40</v>
      </c>
      <c r="K298" s="19">
        <v>75</v>
      </c>
      <c r="L298" s="20">
        <f>K298/60</f>
        <v>1.25</v>
      </c>
      <c r="M298" s="21">
        <v>150</v>
      </c>
      <c r="N298" t="s">
        <v>85</v>
      </c>
    </row>
    <row r="299" spans="1:14" x14ac:dyDescent="0.25">
      <c r="A299" t="s">
        <v>574</v>
      </c>
      <c r="B299" s="18">
        <v>46278</v>
      </c>
      <c r="C299" t="s">
        <v>365</v>
      </c>
      <c r="D299" t="s">
        <v>108</v>
      </c>
      <c r="E299" t="s">
        <v>102</v>
      </c>
      <c r="F299" t="s">
        <v>254</v>
      </c>
      <c r="G299" t="s">
        <v>48</v>
      </c>
      <c r="H299" t="s">
        <v>19</v>
      </c>
      <c r="I299" t="s">
        <v>32</v>
      </c>
      <c r="J299" t="s">
        <v>39</v>
      </c>
      <c r="K299" s="19">
        <v>60</v>
      </c>
      <c r="L299" s="20">
        <f>K299/60</f>
        <v>1</v>
      </c>
      <c r="M299" s="21">
        <v>125</v>
      </c>
      <c r="N299" t="s">
        <v>85</v>
      </c>
    </row>
    <row r="300" spans="1:14" x14ac:dyDescent="0.25">
      <c r="A300" t="s">
        <v>575</v>
      </c>
      <c r="B300" s="18">
        <v>46278</v>
      </c>
      <c r="C300" t="s">
        <v>365</v>
      </c>
      <c r="D300" t="s">
        <v>111</v>
      </c>
      <c r="E300" t="s">
        <v>277</v>
      </c>
      <c r="F300" t="s">
        <v>576</v>
      </c>
      <c r="G300" t="s">
        <v>58</v>
      </c>
      <c r="H300" t="s">
        <v>21</v>
      </c>
      <c r="I300" t="s">
        <v>31</v>
      </c>
      <c r="J300" t="s">
        <v>43</v>
      </c>
      <c r="K300" s="19">
        <v>45</v>
      </c>
      <c r="L300" s="20">
        <f>K300/60</f>
        <v>0.75</v>
      </c>
      <c r="M300" s="21">
        <v>95</v>
      </c>
      <c r="N300" t="s">
        <v>85</v>
      </c>
    </row>
    <row r="301" spans="1:14" x14ac:dyDescent="0.25">
      <c r="A301" t="s">
        <v>577</v>
      </c>
      <c r="B301" s="18">
        <v>46278</v>
      </c>
      <c r="C301" t="s">
        <v>365</v>
      </c>
      <c r="D301" t="s">
        <v>102</v>
      </c>
      <c r="E301" t="s">
        <v>119</v>
      </c>
      <c r="F301" t="s">
        <v>254</v>
      </c>
      <c r="G301" t="s">
        <v>51</v>
      </c>
      <c r="H301" t="s">
        <v>19</v>
      </c>
      <c r="I301" t="s">
        <v>29</v>
      </c>
      <c r="J301" t="s">
        <v>38</v>
      </c>
      <c r="K301" s="19">
        <v>60</v>
      </c>
      <c r="L301" s="20">
        <f>K301/60</f>
        <v>1</v>
      </c>
      <c r="M301" s="21">
        <v>130</v>
      </c>
      <c r="N301" t="s">
        <v>85</v>
      </c>
    </row>
    <row r="302" spans="1:14" x14ac:dyDescent="0.25">
      <c r="A302" t="s">
        <v>578</v>
      </c>
      <c r="B302" s="18">
        <v>46278</v>
      </c>
      <c r="C302" t="s">
        <v>365</v>
      </c>
      <c r="D302" t="s">
        <v>112</v>
      </c>
      <c r="E302" t="s">
        <v>285</v>
      </c>
      <c r="F302" t="s">
        <v>579</v>
      </c>
      <c r="G302" t="s">
        <v>58</v>
      </c>
      <c r="H302" t="s">
        <v>21</v>
      </c>
      <c r="I302" t="s">
        <v>32</v>
      </c>
      <c r="J302" t="s">
        <v>40</v>
      </c>
      <c r="K302" s="19">
        <v>45</v>
      </c>
      <c r="L302" s="20">
        <f>K302/60</f>
        <v>0.75</v>
      </c>
      <c r="M302" s="21">
        <v>95</v>
      </c>
      <c r="N302" t="s">
        <v>85</v>
      </c>
    </row>
    <row r="303" spans="1:14" x14ac:dyDescent="0.25">
      <c r="A303" t="s">
        <v>580</v>
      </c>
      <c r="B303" s="18">
        <v>46278</v>
      </c>
      <c r="C303" t="s">
        <v>365</v>
      </c>
      <c r="D303" t="s">
        <v>112</v>
      </c>
      <c r="E303" t="s">
        <v>285</v>
      </c>
      <c r="F303" t="s">
        <v>235</v>
      </c>
      <c r="G303" t="s">
        <v>61</v>
      </c>
      <c r="H303" t="s">
        <v>21</v>
      </c>
      <c r="I303" t="s">
        <v>31</v>
      </c>
      <c r="J303" t="s">
        <v>43</v>
      </c>
      <c r="K303" s="19">
        <v>45</v>
      </c>
      <c r="L303" s="20">
        <f>K303/60</f>
        <v>0.75</v>
      </c>
      <c r="M303" s="21">
        <v>95</v>
      </c>
      <c r="N303" t="s">
        <v>85</v>
      </c>
    </row>
    <row r="304" spans="1:14" x14ac:dyDescent="0.25">
      <c r="A304" t="s">
        <v>581</v>
      </c>
      <c r="B304" s="18">
        <v>46278</v>
      </c>
      <c r="C304" t="s">
        <v>365</v>
      </c>
      <c r="D304" t="s">
        <v>115</v>
      </c>
      <c r="E304" t="s">
        <v>128</v>
      </c>
      <c r="F304" t="s">
        <v>336</v>
      </c>
      <c r="G304" t="s">
        <v>48</v>
      </c>
      <c r="H304" t="s">
        <v>19</v>
      </c>
      <c r="I304" t="s">
        <v>33</v>
      </c>
      <c r="J304" t="s">
        <v>40</v>
      </c>
      <c r="K304" s="19">
        <v>60</v>
      </c>
      <c r="L304" s="20">
        <f>K304/60</f>
        <v>1</v>
      </c>
      <c r="M304" s="21">
        <v>125</v>
      </c>
      <c r="N304" t="s">
        <v>85</v>
      </c>
    </row>
    <row r="305" spans="1:14" x14ac:dyDescent="0.25">
      <c r="A305" t="s">
        <v>582</v>
      </c>
      <c r="B305" s="18">
        <v>46278</v>
      </c>
      <c r="C305" t="s">
        <v>365</v>
      </c>
      <c r="D305" t="s">
        <v>115</v>
      </c>
      <c r="E305" t="s">
        <v>140</v>
      </c>
      <c r="F305" t="s">
        <v>126</v>
      </c>
      <c r="G305" t="s">
        <v>49</v>
      </c>
      <c r="H305" t="s">
        <v>19</v>
      </c>
      <c r="I305" t="s">
        <v>32</v>
      </c>
      <c r="J305" t="s">
        <v>39</v>
      </c>
      <c r="K305" s="19">
        <v>90</v>
      </c>
      <c r="L305" s="20">
        <f>K305/60</f>
        <v>1.5</v>
      </c>
      <c r="M305" s="21">
        <v>185</v>
      </c>
      <c r="N305" t="s">
        <v>85</v>
      </c>
    </row>
    <row r="306" spans="1:14" x14ac:dyDescent="0.25">
      <c r="A306" t="s">
        <v>583</v>
      </c>
      <c r="B306" s="18">
        <v>46278</v>
      </c>
      <c r="C306" t="s">
        <v>365</v>
      </c>
      <c r="D306" t="s">
        <v>115</v>
      </c>
      <c r="E306" t="s">
        <v>128</v>
      </c>
      <c r="F306" t="s">
        <v>393</v>
      </c>
      <c r="G306" t="s">
        <v>48</v>
      </c>
      <c r="H306" t="s">
        <v>19</v>
      </c>
      <c r="I306" t="s">
        <v>29</v>
      </c>
      <c r="J306" t="s">
        <v>38</v>
      </c>
      <c r="K306" s="19">
        <v>60</v>
      </c>
      <c r="L306" s="20">
        <f>K306/60</f>
        <v>1</v>
      </c>
      <c r="M306" s="21">
        <v>125</v>
      </c>
      <c r="N306" t="s">
        <v>85</v>
      </c>
    </row>
    <row r="307" spans="1:14" x14ac:dyDescent="0.25">
      <c r="A307" t="s">
        <v>584</v>
      </c>
      <c r="B307" s="18">
        <v>46278</v>
      </c>
      <c r="C307" t="s">
        <v>365</v>
      </c>
      <c r="D307" t="s">
        <v>115</v>
      </c>
      <c r="E307" t="s">
        <v>128</v>
      </c>
      <c r="F307" t="s">
        <v>238</v>
      </c>
      <c r="G307" t="s">
        <v>55</v>
      </c>
      <c r="H307" t="s">
        <v>20</v>
      </c>
      <c r="I307" t="s">
        <v>31</v>
      </c>
      <c r="J307" t="s">
        <v>41</v>
      </c>
      <c r="K307" s="19">
        <v>60</v>
      </c>
      <c r="L307" s="20">
        <f>K307/60</f>
        <v>1</v>
      </c>
      <c r="M307" s="21">
        <v>150</v>
      </c>
      <c r="N307" t="s">
        <v>85</v>
      </c>
    </row>
    <row r="308" spans="1:14" x14ac:dyDescent="0.25">
      <c r="A308" t="s">
        <v>585</v>
      </c>
      <c r="B308" s="18">
        <v>46280</v>
      </c>
      <c r="C308" t="s">
        <v>81</v>
      </c>
      <c r="D308" t="s">
        <v>82</v>
      </c>
      <c r="E308" t="s">
        <v>87</v>
      </c>
      <c r="F308" t="s">
        <v>94</v>
      </c>
      <c r="G308" t="s">
        <v>56</v>
      </c>
      <c r="H308" t="s">
        <v>20</v>
      </c>
      <c r="I308" t="s">
        <v>31</v>
      </c>
      <c r="J308" t="s">
        <v>42</v>
      </c>
      <c r="K308" s="19">
        <v>75</v>
      </c>
      <c r="L308" s="20">
        <f>K308/60</f>
        <v>1.25</v>
      </c>
      <c r="M308" s="21">
        <v>165</v>
      </c>
      <c r="N308" t="s">
        <v>85</v>
      </c>
    </row>
    <row r="309" spans="1:14" x14ac:dyDescent="0.25">
      <c r="A309" t="s">
        <v>586</v>
      </c>
      <c r="B309" s="18">
        <v>46280</v>
      </c>
      <c r="C309" t="s">
        <v>81</v>
      </c>
      <c r="D309" t="s">
        <v>82</v>
      </c>
      <c r="E309" t="s">
        <v>90</v>
      </c>
      <c r="F309" t="s">
        <v>587</v>
      </c>
      <c r="G309" t="s">
        <v>48</v>
      </c>
      <c r="H309" t="s">
        <v>19</v>
      </c>
      <c r="I309" t="s">
        <v>32</v>
      </c>
      <c r="J309" t="s">
        <v>38</v>
      </c>
      <c r="K309" s="19">
        <v>60</v>
      </c>
      <c r="L309" s="20">
        <f>K309/60</f>
        <v>1</v>
      </c>
      <c r="M309" s="21">
        <v>125</v>
      </c>
      <c r="N309" t="s">
        <v>85</v>
      </c>
    </row>
    <row r="310" spans="1:14" x14ac:dyDescent="0.25">
      <c r="A310" t="s">
        <v>588</v>
      </c>
      <c r="B310" s="18">
        <v>46280</v>
      </c>
      <c r="C310" t="s">
        <v>81</v>
      </c>
      <c r="D310" t="s">
        <v>96</v>
      </c>
      <c r="E310" t="s">
        <v>93</v>
      </c>
      <c r="F310" t="s">
        <v>106</v>
      </c>
      <c r="G310" t="s">
        <v>48</v>
      </c>
      <c r="H310" t="s">
        <v>19</v>
      </c>
      <c r="I310" t="s">
        <v>33</v>
      </c>
      <c r="J310" t="s">
        <v>39</v>
      </c>
      <c r="K310" s="19">
        <v>60</v>
      </c>
      <c r="L310" s="20">
        <f>K310/60</f>
        <v>1</v>
      </c>
      <c r="M310" s="21">
        <v>125</v>
      </c>
      <c r="N310" t="s">
        <v>85</v>
      </c>
    </row>
    <row r="311" spans="1:14" x14ac:dyDescent="0.25">
      <c r="A311" t="s">
        <v>589</v>
      </c>
      <c r="B311" s="18">
        <v>46280</v>
      </c>
      <c r="C311" t="s">
        <v>81</v>
      </c>
      <c r="D311" t="s">
        <v>96</v>
      </c>
      <c r="E311" t="s">
        <v>270</v>
      </c>
      <c r="F311" t="s">
        <v>515</v>
      </c>
      <c r="G311" t="s">
        <v>54</v>
      </c>
      <c r="H311" t="s">
        <v>20</v>
      </c>
      <c r="I311" t="s">
        <v>30</v>
      </c>
      <c r="J311" t="s">
        <v>41</v>
      </c>
      <c r="K311" s="19">
        <v>50</v>
      </c>
      <c r="L311" s="20">
        <f>K311/60</f>
        <v>0.8333333333333334</v>
      </c>
      <c r="M311" s="21">
        <v>115</v>
      </c>
      <c r="N311" t="s">
        <v>85</v>
      </c>
    </row>
    <row r="312" spans="1:14" x14ac:dyDescent="0.25">
      <c r="A312" t="s">
        <v>590</v>
      </c>
      <c r="B312" s="18">
        <v>46280</v>
      </c>
      <c r="C312" t="s">
        <v>81</v>
      </c>
      <c r="D312" t="s">
        <v>96</v>
      </c>
      <c r="E312" t="s">
        <v>390</v>
      </c>
      <c r="F312" t="s">
        <v>591</v>
      </c>
      <c r="G312" t="s">
        <v>59</v>
      </c>
      <c r="H312" t="s">
        <v>21</v>
      </c>
      <c r="I312" t="s">
        <v>28</v>
      </c>
      <c r="J312" t="s">
        <v>43</v>
      </c>
      <c r="K312" s="19">
        <v>75</v>
      </c>
      <c r="L312" s="20">
        <f>K312/60</f>
        <v>1.25</v>
      </c>
      <c r="M312" s="21">
        <v>150</v>
      </c>
      <c r="N312" t="s">
        <v>85</v>
      </c>
    </row>
    <row r="313" spans="1:14" x14ac:dyDescent="0.25">
      <c r="A313" t="s">
        <v>592</v>
      </c>
      <c r="B313" s="18">
        <v>46280</v>
      </c>
      <c r="C313" t="s">
        <v>81</v>
      </c>
      <c r="D313" t="s">
        <v>93</v>
      </c>
      <c r="E313" t="s">
        <v>174</v>
      </c>
      <c r="F313" t="s">
        <v>290</v>
      </c>
      <c r="G313" t="s">
        <v>59</v>
      </c>
      <c r="H313" t="s">
        <v>21</v>
      </c>
      <c r="I313" t="s">
        <v>32</v>
      </c>
      <c r="J313" t="s">
        <v>40</v>
      </c>
      <c r="K313" s="19">
        <v>75</v>
      </c>
      <c r="L313" s="20">
        <f>K313/60</f>
        <v>1.25</v>
      </c>
      <c r="M313" s="21">
        <v>150</v>
      </c>
      <c r="N313" t="s">
        <v>85</v>
      </c>
    </row>
    <row r="314" spans="1:14" x14ac:dyDescent="0.25">
      <c r="A314" t="s">
        <v>593</v>
      </c>
      <c r="B314" s="18">
        <v>46280</v>
      </c>
      <c r="C314" t="s">
        <v>81</v>
      </c>
      <c r="D314" t="s">
        <v>108</v>
      </c>
      <c r="E314" t="s">
        <v>102</v>
      </c>
      <c r="F314" t="s">
        <v>88</v>
      </c>
      <c r="G314" t="s">
        <v>53</v>
      </c>
      <c r="H314" t="s">
        <v>20</v>
      </c>
      <c r="I314" t="s">
        <v>30</v>
      </c>
      <c r="J314" t="s">
        <v>41</v>
      </c>
      <c r="K314" s="19">
        <v>60</v>
      </c>
      <c r="L314" s="20">
        <f>K314/60</f>
        <v>1</v>
      </c>
      <c r="M314" s="21">
        <v>130</v>
      </c>
      <c r="N314" t="s">
        <v>85</v>
      </c>
    </row>
    <row r="315" spans="1:14" x14ac:dyDescent="0.25">
      <c r="A315" t="s">
        <v>594</v>
      </c>
      <c r="B315" s="18">
        <v>46280</v>
      </c>
      <c r="C315" t="s">
        <v>81</v>
      </c>
      <c r="D315" t="s">
        <v>108</v>
      </c>
      <c r="E315" t="s">
        <v>112</v>
      </c>
      <c r="F315" t="s">
        <v>595</v>
      </c>
      <c r="G315" t="s">
        <v>49</v>
      </c>
      <c r="H315" t="s">
        <v>19</v>
      </c>
      <c r="I315" t="s">
        <v>28</v>
      </c>
      <c r="J315" t="s">
        <v>38</v>
      </c>
      <c r="K315" s="19">
        <v>90</v>
      </c>
      <c r="L315" s="20">
        <f>K315/60</f>
        <v>1.5</v>
      </c>
      <c r="M315" s="21">
        <v>185</v>
      </c>
      <c r="N315" t="s">
        <v>85</v>
      </c>
    </row>
    <row r="316" spans="1:14" x14ac:dyDescent="0.25">
      <c r="A316" t="s">
        <v>596</v>
      </c>
      <c r="B316" s="18">
        <v>46280</v>
      </c>
      <c r="C316" t="s">
        <v>81</v>
      </c>
      <c r="D316" t="s">
        <v>111</v>
      </c>
      <c r="E316" t="s">
        <v>102</v>
      </c>
      <c r="F316" t="s">
        <v>597</v>
      </c>
      <c r="G316" t="s">
        <v>57</v>
      </c>
      <c r="H316" t="s">
        <v>20</v>
      </c>
      <c r="I316" t="s">
        <v>31</v>
      </c>
      <c r="J316" t="s">
        <v>42</v>
      </c>
      <c r="K316" s="19">
        <v>30</v>
      </c>
      <c r="L316" s="20">
        <f>K316/60</f>
        <v>0.5</v>
      </c>
      <c r="M316" s="21">
        <v>70</v>
      </c>
      <c r="N316" t="s">
        <v>85</v>
      </c>
    </row>
    <row r="317" spans="1:14" x14ac:dyDescent="0.25">
      <c r="A317" t="s">
        <v>598</v>
      </c>
      <c r="B317" s="18">
        <v>46280</v>
      </c>
      <c r="C317" t="s">
        <v>81</v>
      </c>
      <c r="D317" t="s">
        <v>102</v>
      </c>
      <c r="E317" t="s">
        <v>119</v>
      </c>
      <c r="F317" t="s">
        <v>410</v>
      </c>
      <c r="G317" t="s">
        <v>48</v>
      </c>
      <c r="H317" t="s">
        <v>19</v>
      </c>
      <c r="I317" t="s">
        <v>33</v>
      </c>
      <c r="J317" t="s">
        <v>40</v>
      </c>
      <c r="K317" s="19">
        <v>60</v>
      </c>
      <c r="L317" s="20">
        <f>K317/60</f>
        <v>1</v>
      </c>
      <c r="M317" s="21">
        <v>125</v>
      </c>
      <c r="N317" t="s">
        <v>85</v>
      </c>
    </row>
    <row r="318" spans="1:14" x14ac:dyDescent="0.25">
      <c r="A318" t="s">
        <v>599</v>
      </c>
      <c r="B318" s="18">
        <v>46280</v>
      </c>
      <c r="C318" t="s">
        <v>81</v>
      </c>
      <c r="D318" t="s">
        <v>102</v>
      </c>
      <c r="E318" t="s">
        <v>115</v>
      </c>
      <c r="F318" t="s">
        <v>220</v>
      </c>
      <c r="G318" t="s">
        <v>48</v>
      </c>
      <c r="H318" t="s">
        <v>19</v>
      </c>
      <c r="I318" t="s">
        <v>32</v>
      </c>
      <c r="J318" t="s">
        <v>39</v>
      </c>
      <c r="K318" s="19">
        <v>90</v>
      </c>
      <c r="L318" s="20">
        <f>K318/60</f>
        <v>1.5</v>
      </c>
      <c r="M318" s="21">
        <v>175</v>
      </c>
      <c r="N318" t="s">
        <v>85</v>
      </c>
    </row>
    <row r="319" spans="1:14" x14ac:dyDescent="0.25">
      <c r="A319" t="s">
        <v>600</v>
      </c>
      <c r="B319" s="18">
        <v>46280</v>
      </c>
      <c r="C319" t="s">
        <v>81</v>
      </c>
      <c r="D319" t="s">
        <v>112</v>
      </c>
      <c r="E319" t="s">
        <v>115</v>
      </c>
      <c r="F319" t="s">
        <v>97</v>
      </c>
      <c r="G319" t="s">
        <v>55</v>
      </c>
      <c r="H319" t="s">
        <v>20</v>
      </c>
      <c r="I319" t="s">
        <v>31</v>
      </c>
      <c r="J319" t="s">
        <v>42</v>
      </c>
      <c r="K319" s="19">
        <v>60</v>
      </c>
      <c r="L319" s="20">
        <f>K319/60</f>
        <v>1</v>
      </c>
      <c r="M319" s="21">
        <v>150</v>
      </c>
      <c r="N319" t="s">
        <v>85</v>
      </c>
    </row>
    <row r="320" spans="1:14" x14ac:dyDescent="0.25">
      <c r="A320" t="s">
        <v>601</v>
      </c>
      <c r="B320" s="18">
        <v>46280</v>
      </c>
      <c r="C320" t="s">
        <v>81</v>
      </c>
      <c r="D320" t="s">
        <v>119</v>
      </c>
      <c r="E320" t="s">
        <v>128</v>
      </c>
      <c r="F320" t="s">
        <v>602</v>
      </c>
      <c r="G320" t="s">
        <v>60</v>
      </c>
      <c r="H320" t="s">
        <v>21</v>
      </c>
      <c r="I320" t="s">
        <v>28</v>
      </c>
      <c r="J320" t="s">
        <v>43</v>
      </c>
      <c r="K320" s="19">
        <v>90</v>
      </c>
      <c r="L320" s="20">
        <f>K320/60</f>
        <v>1.5</v>
      </c>
      <c r="M320" s="21">
        <v>195</v>
      </c>
      <c r="N320" t="s">
        <v>117</v>
      </c>
    </row>
    <row r="321" spans="1:14" x14ac:dyDescent="0.25">
      <c r="A321" t="s">
        <v>603</v>
      </c>
      <c r="B321" s="18">
        <v>46280</v>
      </c>
      <c r="C321" t="s">
        <v>81</v>
      </c>
      <c r="D321" t="s">
        <v>115</v>
      </c>
      <c r="E321" t="s">
        <v>128</v>
      </c>
      <c r="F321" t="s">
        <v>604</v>
      </c>
      <c r="G321" t="s">
        <v>48</v>
      </c>
      <c r="H321" t="s">
        <v>19</v>
      </c>
      <c r="I321" t="s">
        <v>33</v>
      </c>
      <c r="J321" t="s">
        <v>38</v>
      </c>
      <c r="K321" s="19">
        <v>60</v>
      </c>
      <c r="L321" s="20">
        <f>K321/60</f>
        <v>1</v>
      </c>
      <c r="M321" s="21">
        <v>125</v>
      </c>
      <c r="N321" t="s">
        <v>85</v>
      </c>
    </row>
    <row r="322" spans="1:14" x14ac:dyDescent="0.25">
      <c r="A322" t="s">
        <v>605</v>
      </c>
      <c r="B322" s="18">
        <v>46280</v>
      </c>
      <c r="C322" t="s">
        <v>81</v>
      </c>
      <c r="D322" t="s">
        <v>115</v>
      </c>
      <c r="E322" t="s">
        <v>125</v>
      </c>
      <c r="F322" t="s">
        <v>123</v>
      </c>
      <c r="G322" t="s">
        <v>54</v>
      </c>
      <c r="H322" t="s">
        <v>20</v>
      </c>
      <c r="I322" t="s">
        <v>30</v>
      </c>
      <c r="J322" t="s">
        <v>41</v>
      </c>
      <c r="K322" s="19">
        <v>50</v>
      </c>
      <c r="L322" s="20">
        <f>K322/60</f>
        <v>0.8333333333333334</v>
      </c>
      <c r="M322" s="21">
        <v>115</v>
      </c>
      <c r="N322" t="s">
        <v>85</v>
      </c>
    </row>
    <row r="323" spans="1:14" x14ac:dyDescent="0.25">
      <c r="A323" t="s">
        <v>606</v>
      </c>
      <c r="B323" s="18">
        <v>46280</v>
      </c>
      <c r="C323" t="s">
        <v>81</v>
      </c>
      <c r="D323" t="s">
        <v>131</v>
      </c>
      <c r="E323" t="s">
        <v>349</v>
      </c>
      <c r="F323" t="s">
        <v>607</v>
      </c>
      <c r="G323" t="s">
        <v>56</v>
      </c>
      <c r="H323" t="s">
        <v>20</v>
      </c>
      <c r="I323" t="s">
        <v>31</v>
      </c>
      <c r="J323" t="s">
        <v>42</v>
      </c>
      <c r="K323" s="19">
        <v>75</v>
      </c>
      <c r="L323" s="20">
        <f>K323/60</f>
        <v>1.25</v>
      </c>
      <c r="M323" s="21">
        <v>165</v>
      </c>
      <c r="N323" t="s">
        <v>85</v>
      </c>
    </row>
    <row r="324" spans="1:14" x14ac:dyDescent="0.25">
      <c r="A324" t="s">
        <v>608</v>
      </c>
      <c r="B324" s="18">
        <v>46280</v>
      </c>
      <c r="C324" t="s">
        <v>81</v>
      </c>
      <c r="D324" t="s">
        <v>131</v>
      </c>
      <c r="E324" t="s">
        <v>349</v>
      </c>
      <c r="F324" t="s">
        <v>609</v>
      </c>
      <c r="G324" t="s">
        <v>59</v>
      </c>
      <c r="H324" t="s">
        <v>21</v>
      </c>
      <c r="I324" t="s">
        <v>32</v>
      </c>
      <c r="J324" t="s">
        <v>43</v>
      </c>
      <c r="K324" s="19">
        <v>75</v>
      </c>
      <c r="L324" s="20">
        <f>K324/60</f>
        <v>1.25</v>
      </c>
      <c r="M324" s="21">
        <v>150</v>
      </c>
      <c r="N324" t="s">
        <v>85</v>
      </c>
    </row>
    <row r="325" spans="1:14" x14ac:dyDescent="0.25">
      <c r="A325" t="s">
        <v>610</v>
      </c>
      <c r="B325" s="18">
        <v>46280</v>
      </c>
      <c r="C325" t="s">
        <v>81</v>
      </c>
      <c r="D325" t="s">
        <v>140</v>
      </c>
      <c r="E325" t="s">
        <v>141</v>
      </c>
      <c r="F325" t="s">
        <v>611</v>
      </c>
      <c r="G325" t="s">
        <v>48</v>
      </c>
      <c r="H325" t="s">
        <v>19</v>
      </c>
      <c r="I325" t="s">
        <v>33</v>
      </c>
      <c r="J325" t="s">
        <v>40</v>
      </c>
      <c r="K325" s="19">
        <v>90</v>
      </c>
      <c r="L325" s="20">
        <f>K325/60</f>
        <v>1.5</v>
      </c>
      <c r="M325" s="21">
        <v>175</v>
      </c>
      <c r="N325" t="s">
        <v>85</v>
      </c>
    </row>
    <row r="326" spans="1:14" x14ac:dyDescent="0.25">
      <c r="A326" t="s">
        <v>612</v>
      </c>
      <c r="B326" s="18">
        <v>46280</v>
      </c>
      <c r="C326" t="s">
        <v>81</v>
      </c>
      <c r="D326" t="s">
        <v>140</v>
      </c>
      <c r="E326" t="s">
        <v>198</v>
      </c>
      <c r="F326" t="s">
        <v>306</v>
      </c>
      <c r="G326" t="s">
        <v>56</v>
      </c>
      <c r="H326" t="s">
        <v>20</v>
      </c>
      <c r="I326" t="s">
        <v>30</v>
      </c>
      <c r="J326" t="s">
        <v>41</v>
      </c>
      <c r="K326" s="19">
        <v>75</v>
      </c>
      <c r="L326" s="20">
        <f>K326/60</f>
        <v>1.25</v>
      </c>
      <c r="M326" s="21">
        <v>165</v>
      </c>
      <c r="N326" t="s">
        <v>85</v>
      </c>
    </row>
    <row r="327" spans="1:14" x14ac:dyDescent="0.25">
      <c r="A327" t="s">
        <v>613</v>
      </c>
      <c r="B327" s="18">
        <v>46280</v>
      </c>
      <c r="C327" t="s">
        <v>81</v>
      </c>
      <c r="D327" t="s">
        <v>140</v>
      </c>
      <c r="E327" t="s">
        <v>143</v>
      </c>
      <c r="F327" t="s">
        <v>614</v>
      </c>
      <c r="G327" t="s">
        <v>49</v>
      </c>
      <c r="H327" t="s">
        <v>19</v>
      </c>
      <c r="I327" t="s">
        <v>28</v>
      </c>
      <c r="J327" t="s">
        <v>38</v>
      </c>
      <c r="K327" s="19">
        <v>60</v>
      </c>
      <c r="L327" s="20">
        <f>K327/60</f>
        <v>1</v>
      </c>
      <c r="M327" s="21">
        <v>135</v>
      </c>
      <c r="N327" t="s">
        <v>85</v>
      </c>
    </row>
    <row r="328" spans="1:14" x14ac:dyDescent="0.25">
      <c r="A328" t="s">
        <v>615</v>
      </c>
      <c r="B328" s="18">
        <v>46280</v>
      </c>
      <c r="C328" t="s">
        <v>81</v>
      </c>
      <c r="D328" t="s">
        <v>135</v>
      </c>
      <c r="E328" t="s">
        <v>141</v>
      </c>
      <c r="F328" t="s">
        <v>129</v>
      </c>
      <c r="G328" t="s">
        <v>53</v>
      </c>
      <c r="H328" t="s">
        <v>20</v>
      </c>
      <c r="I328" t="s">
        <v>31</v>
      </c>
      <c r="J328" t="s">
        <v>42</v>
      </c>
      <c r="K328" s="19">
        <v>60</v>
      </c>
      <c r="L328" s="20">
        <f>K328/60</f>
        <v>1</v>
      </c>
      <c r="M328" s="21">
        <v>130</v>
      </c>
      <c r="N328" t="s">
        <v>85</v>
      </c>
    </row>
    <row r="329" spans="1:14" x14ac:dyDescent="0.25">
      <c r="A329" t="s">
        <v>616</v>
      </c>
      <c r="B329" s="18">
        <v>46280</v>
      </c>
      <c r="C329" t="s">
        <v>81</v>
      </c>
      <c r="D329" t="s">
        <v>135</v>
      </c>
      <c r="E329" t="s">
        <v>141</v>
      </c>
      <c r="F329" t="s">
        <v>266</v>
      </c>
      <c r="G329" t="s">
        <v>48</v>
      </c>
      <c r="H329" t="s">
        <v>19</v>
      </c>
      <c r="I329" t="s">
        <v>32</v>
      </c>
      <c r="J329" t="s">
        <v>39</v>
      </c>
      <c r="K329" s="19">
        <v>60</v>
      </c>
      <c r="L329" s="20">
        <f>K329/60</f>
        <v>1</v>
      </c>
      <c r="M329" s="21">
        <v>125</v>
      </c>
      <c r="N329" t="s">
        <v>85</v>
      </c>
    </row>
    <row r="330" spans="1:14" x14ac:dyDescent="0.25">
      <c r="A330" t="s">
        <v>617</v>
      </c>
      <c r="B330" s="18">
        <v>46280</v>
      </c>
      <c r="C330" t="s">
        <v>81</v>
      </c>
      <c r="D330" t="s">
        <v>141</v>
      </c>
      <c r="E330" t="s">
        <v>618</v>
      </c>
      <c r="F330" t="s">
        <v>244</v>
      </c>
      <c r="G330" t="s">
        <v>54</v>
      </c>
      <c r="H330" t="s">
        <v>20</v>
      </c>
      <c r="I330" t="s">
        <v>30</v>
      </c>
      <c r="J330" t="s">
        <v>41</v>
      </c>
      <c r="K330" s="19">
        <v>50</v>
      </c>
      <c r="L330" s="20">
        <f>K330/60</f>
        <v>0.8333333333333334</v>
      </c>
      <c r="M330" s="21">
        <v>115</v>
      </c>
      <c r="N330" t="s">
        <v>85</v>
      </c>
    </row>
    <row r="331" spans="1:14" x14ac:dyDescent="0.25">
      <c r="A331" t="s">
        <v>619</v>
      </c>
      <c r="B331" s="18">
        <v>46280</v>
      </c>
      <c r="C331" t="s">
        <v>81</v>
      </c>
      <c r="D331" t="s">
        <v>151</v>
      </c>
      <c r="E331" t="s">
        <v>417</v>
      </c>
      <c r="F331" t="s">
        <v>203</v>
      </c>
      <c r="G331" t="s">
        <v>59</v>
      </c>
      <c r="H331" t="s">
        <v>21</v>
      </c>
      <c r="I331" t="s">
        <v>31</v>
      </c>
      <c r="J331" t="s">
        <v>43</v>
      </c>
      <c r="K331" s="19">
        <v>75</v>
      </c>
      <c r="L331" s="20">
        <f>K331/60</f>
        <v>1.25</v>
      </c>
      <c r="M331" s="21">
        <v>150</v>
      </c>
      <c r="N331" t="s">
        <v>85</v>
      </c>
    </row>
    <row r="332" spans="1:14" x14ac:dyDescent="0.25">
      <c r="A332" t="s">
        <v>620</v>
      </c>
      <c r="B332" s="18">
        <v>46280</v>
      </c>
      <c r="C332" t="s">
        <v>81</v>
      </c>
      <c r="D332" t="s">
        <v>151</v>
      </c>
      <c r="E332" t="s">
        <v>159</v>
      </c>
      <c r="F332" t="s">
        <v>106</v>
      </c>
      <c r="G332" t="s">
        <v>49</v>
      </c>
      <c r="H332" t="s">
        <v>19</v>
      </c>
      <c r="I332" t="s">
        <v>33</v>
      </c>
      <c r="J332" t="s">
        <v>40</v>
      </c>
      <c r="K332" s="19">
        <v>60</v>
      </c>
      <c r="L332" s="20">
        <f>K332/60</f>
        <v>1</v>
      </c>
      <c r="M332" s="21">
        <v>135</v>
      </c>
      <c r="N332" t="s">
        <v>85</v>
      </c>
    </row>
    <row r="333" spans="1:14" x14ac:dyDescent="0.25">
      <c r="A333" t="s">
        <v>621</v>
      </c>
      <c r="B333" s="18">
        <v>46280</v>
      </c>
      <c r="C333" t="s">
        <v>81</v>
      </c>
      <c r="D333" t="s">
        <v>151</v>
      </c>
      <c r="E333" t="s">
        <v>165</v>
      </c>
      <c r="F333" t="s">
        <v>501</v>
      </c>
      <c r="G333" t="s">
        <v>49</v>
      </c>
      <c r="H333" t="s">
        <v>19</v>
      </c>
      <c r="I333" t="s">
        <v>32</v>
      </c>
      <c r="J333" t="s">
        <v>39</v>
      </c>
      <c r="K333" s="19">
        <v>90</v>
      </c>
      <c r="L333" s="20">
        <f>K333/60</f>
        <v>1.5</v>
      </c>
      <c r="M333" s="21">
        <v>185</v>
      </c>
      <c r="N333" t="s">
        <v>85</v>
      </c>
    </row>
    <row r="334" spans="1:14" x14ac:dyDescent="0.25">
      <c r="A334" t="s">
        <v>622</v>
      </c>
      <c r="B334" s="18">
        <v>46280</v>
      </c>
      <c r="C334" t="s">
        <v>81</v>
      </c>
      <c r="D334" t="s">
        <v>151</v>
      </c>
      <c r="E334" t="s">
        <v>159</v>
      </c>
      <c r="F334" t="s">
        <v>623</v>
      </c>
      <c r="G334" t="s">
        <v>48</v>
      </c>
      <c r="H334" t="s">
        <v>19</v>
      </c>
      <c r="I334" t="s">
        <v>28</v>
      </c>
      <c r="J334" t="s">
        <v>38</v>
      </c>
      <c r="K334" s="19">
        <v>60</v>
      </c>
      <c r="L334" s="20">
        <f>K334/60</f>
        <v>1</v>
      </c>
      <c r="M334" s="21">
        <v>125</v>
      </c>
      <c r="N334" t="s">
        <v>85</v>
      </c>
    </row>
    <row r="335" spans="1:14" x14ac:dyDescent="0.25">
      <c r="A335" t="s">
        <v>624</v>
      </c>
      <c r="B335" s="18">
        <v>46281</v>
      </c>
      <c r="C335" t="s">
        <v>169</v>
      </c>
      <c r="D335" t="s">
        <v>82</v>
      </c>
      <c r="E335" t="s">
        <v>87</v>
      </c>
      <c r="F335" t="s">
        <v>133</v>
      </c>
      <c r="G335" t="s">
        <v>52</v>
      </c>
      <c r="H335" t="s">
        <v>19</v>
      </c>
      <c r="I335" t="s">
        <v>28</v>
      </c>
      <c r="J335" t="s">
        <v>40</v>
      </c>
      <c r="K335" s="19">
        <v>75</v>
      </c>
      <c r="L335" s="20">
        <f>K335/60</f>
        <v>1.25</v>
      </c>
      <c r="M335" s="21">
        <v>150</v>
      </c>
      <c r="N335" t="s">
        <v>85</v>
      </c>
    </row>
    <row r="336" spans="1:14" x14ac:dyDescent="0.25">
      <c r="A336" t="s">
        <v>625</v>
      </c>
      <c r="B336" s="18">
        <v>46281</v>
      </c>
      <c r="C336" t="s">
        <v>169</v>
      </c>
      <c r="D336" t="s">
        <v>82</v>
      </c>
      <c r="E336" t="s">
        <v>90</v>
      </c>
      <c r="F336" t="s">
        <v>319</v>
      </c>
      <c r="G336" t="s">
        <v>48</v>
      </c>
      <c r="H336" t="s">
        <v>19</v>
      </c>
      <c r="I336" t="s">
        <v>29</v>
      </c>
      <c r="J336" t="s">
        <v>38</v>
      </c>
      <c r="K336" s="19">
        <v>60</v>
      </c>
      <c r="L336" s="20">
        <f>K336/60</f>
        <v>1</v>
      </c>
      <c r="M336" s="21">
        <v>125</v>
      </c>
      <c r="N336" t="s">
        <v>85</v>
      </c>
    </row>
    <row r="337" spans="1:14" x14ac:dyDescent="0.25">
      <c r="A337" t="s">
        <v>626</v>
      </c>
      <c r="B337" s="18">
        <v>46281</v>
      </c>
      <c r="C337" t="s">
        <v>169</v>
      </c>
      <c r="D337" t="s">
        <v>96</v>
      </c>
      <c r="E337" t="s">
        <v>93</v>
      </c>
      <c r="F337" t="s">
        <v>627</v>
      </c>
      <c r="G337" t="s">
        <v>53</v>
      </c>
      <c r="H337" t="s">
        <v>20</v>
      </c>
      <c r="I337" t="s">
        <v>30</v>
      </c>
      <c r="J337" t="s">
        <v>41</v>
      </c>
      <c r="K337" s="19">
        <v>60</v>
      </c>
      <c r="L337" s="20">
        <f>K337/60</f>
        <v>1</v>
      </c>
      <c r="M337" s="21">
        <v>130</v>
      </c>
      <c r="N337" t="s">
        <v>85</v>
      </c>
    </row>
    <row r="338" spans="1:14" x14ac:dyDescent="0.25">
      <c r="A338" t="s">
        <v>628</v>
      </c>
      <c r="B338" s="18">
        <v>46281</v>
      </c>
      <c r="C338" t="s">
        <v>169</v>
      </c>
      <c r="D338" t="s">
        <v>96</v>
      </c>
      <c r="E338" t="s">
        <v>93</v>
      </c>
      <c r="F338" t="s">
        <v>629</v>
      </c>
      <c r="G338" t="s">
        <v>48</v>
      </c>
      <c r="H338" t="s">
        <v>19</v>
      </c>
      <c r="I338" t="s">
        <v>32</v>
      </c>
      <c r="J338" t="s">
        <v>39</v>
      </c>
      <c r="K338" s="19">
        <v>60</v>
      </c>
      <c r="L338" s="20">
        <f>K338/60</f>
        <v>1</v>
      </c>
      <c r="M338" s="21">
        <v>125</v>
      </c>
      <c r="N338" t="s">
        <v>85</v>
      </c>
    </row>
    <row r="339" spans="1:14" x14ac:dyDescent="0.25">
      <c r="A339" t="s">
        <v>630</v>
      </c>
      <c r="B339" s="18">
        <v>46281</v>
      </c>
      <c r="C339" t="s">
        <v>169</v>
      </c>
      <c r="D339" t="s">
        <v>96</v>
      </c>
      <c r="E339" t="s">
        <v>93</v>
      </c>
      <c r="F339" t="s">
        <v>311</v>
      </c>
      <c r="G339" t="s">
        <v>49</v>
      </c>
      <c r="H339" t="s">
        <v>19</v>
      </c>
      <c r="I339" t="s">
        <v>33</v>
      </c>
      <c r="J339" t="s">
        <v>39</v>
      </c>
      <c r="K339" s="19">
        <v>60</v>
      </c>
      <c r="L339" s="20">
        <f>K339/60</f>
        <v>1</v>
      </c>
      <c r="M339" s="21">
        <v>135</v>
      </c>
      <c r="N339" t="s">
        <v>117</v>
      </c>
    </row>
    <row r="340" spans="1:14" x14ac:dyDescent="0.25">
      <c r="A340" t="s">
        <v>631</v>
      </c>
      <c r="B340" s="18">
        <v>46281</v>
      </c>
      <c r="C340" t="s">
        <v>169</v>
      </c>
      <c r="D340" t="s">
        <v>93</v>
      </c>
      <c r="E340" t="s">
        <v>174</v>
      </c>
      <c r="F340" t="s">
        <v>94</v>
      </c>
      <c r="G340" t="s">
        <v>50</v>
      </c>
      <c r="H340" t="s">
        <v>19</v>
      </c>
      <c r="I340" t="s">
        <v>29</v>
      </c>
      <c r="J340" t="s">
        <v>38</v>
      </c>
      <c r="K340" s="19">
        <v>75</v>
      </c>
      <c r="L340" s="20">
        <f>K340/60</f>
        <v>1.25</v>
      </c>
      <c r="M340" s="21">
        <v>160</v>
      </c>
      <c r="N340" t="s">
        <v>85</v>
      </c>
    </row>
    <row r="341" spans="1:14" x14ac:dyDescent="0.25">
      <c r="A341" t="s">
        <v>632</v>
      </c>
      <c r="B341" s="18">
        <v>46281</v>
      </c>
      <c r="C341" t="s">
        <v>169</v>
      </c>
      <c r="D341" t="s">
        <v>108</v>
      </c>
      <c r="E341" t="s">
        <v>275</v>
      </c>
      <c r="F341" t="s">
        <v>100</v>
      </c>
      <c r="G341" t="s">
        <v>54</v>
      </c>
      <c r="H341" t="s">
        <v>20</v>
      </c>
      <c r="I341" t="s">
        <v>30</v>
      </c>
      <c r="J341" t="s">
        <v>41</v>
      </c>
      <c r="K341" s="19">
        <v>50</v>
      </c>
      <c r="L341" s="20">
        <f>K341/60</f>
        <v>0.8333333333333334</v>
      </c>
      <c r="M341" s="21">
        <v>115</v>
      </c>
      <c r="N341" t="s">
        <v>85</v>
      </c>
    </row>
    <row r="342" spans="1:14" x14ac:dyDescent="0.25">
      <c r="A342" t="s">
        <v>633</v>
      </c>
      <c r="B342" s="18">
        <v>46281</v>
      </c>
      <c r="C342" t="s">
        <v>169</v>
      </c>
      <c r="D342" t="s">
        <v>108</v>
      </c>
      <c r="E342" t="s">
        <v>102</v>
      </c>
      <c r="F342" t="s">
        <v>163</v>
      </c>
      <c r="G342" t="s">
        <v>49</v>
      </c>
      <c r="H342" t="s">
        <v>19</v>
      </c>
      <c r="I342" t="s">
        <v>32</v>
      </c>
      <c r="J342" t="s">
        <v>40</v>
      </c>
      <c r="K342" s="19">
        <v>60</v>
      </c>
      <c r="L342" s="20">
        <f>K342/60</f>
        <v>1</v>
      </c>
      <c r="M342" s="21">
        <v>135</v>
      </c>
      <c r="N342" t="s">
        <v>85</v>
      </c>
    </row>
    <row r="343" spans="1:14" x14ac:dyDescent="0.25">
      <c r="A343" t="s">
        <v>634</v>
      </c>
      <c r="B343" s="18">
        <v>46281</v>
      </c>
      <c r="C343" t="s">
        <v>169</v>
      </c>
      <c r="D343" t="s">
        <v>108</v>
      </c>
      <c r="E343" t="s">
        <v>112</v>
      </c>
      <c r="F343" t="s">
        <v>446</v>
      </c>
      <c r="G343" t="s">
        <v>49</v>
      </c>
      <c r="H343" t="s">
        <v>19</v>
      </c>
      <c r="I343" t="s">
        <v>33</v>
      </c>
      <c r="J343" t="s">
        <v>39</v>
      </c>
      <c r="K343" s="19">
        <v>90</v>
      </c>
      <c r="L343" s="20">
        <f>K343/60</f>
        <v>1.5</v>
      </c>
      <c r="M343" s="21">
        <v>185</v>
      </c>
      <c r="N343" t="s">
        <v>85</v>
      </c>
    </row>
    <row r="344" spans="1:14" x14ac:dyDescent="0.25">
      <c r="A344" t="s">
        <v>635</v>
      </c>
      <c r="B344" s="18">
        <v>46281</v>
      </c>
      <c r="C344" t="s">
        <v>169</v>
      </c>
      <c r="D344" t="s">
        <v>111</v>
      </c>
      <c r="E344" t="s">
        <v>377</v>
      </c>
      <c r="F344" t="s">
        <v>438</v>
      </c>
      <c r="G344" t="s">
        <v>59</v>
      </c>
      <c r="H344" t="s">
        <v>21</v>
      </c>
      <c r="I344" t="s">
        <v>28</v>
      </c>
      <c r="J344" t="s">
        <v>42</v>
      </c>
      <c r="K344" s="19">
        <v>75</v>
      </c>
      <c r="L344" s="20">
        <f>K344/60</f>
        <v>1.25</v>
      </c>
      <c r="M344" s="21">
        <v>150</v>
      </c>
      <c r="N344" t="s">
        <v>85</v>
      </c>
    </row>
    <row r="345" spans="1:14" x14ac:dyDescent="0.25">
      <c r="A345" t="s">
        <v>636</v>
      </c>
      <c r="B345" s="18">
        <v>46281</v>
      </c>
      <c r="C345" t="s">
        <v>169</v>
      </c>
      <c r="D345" t="s">
        <v>102</v>
      </c>
      <c r="E345" t="s">
        <v>119</v>
      </c>
      <c r="F345" t="s">
        <v>171</v>
      </c>
      <c r="G345" t="s">
        <v>48</v>
      </c>
      <c r="H345" t="s">
        <v>19</v>
      </c>
      <c r="I345" t="s">
        <v>29</v>
      </c>
      <c r="J345" t="s">
        <v>38</v>
      </c>
      <c r="K345" s="19">
        <v>60</v>
      </c>
      <c r="L345" s="20">
        <f>K345/60</f>
        <v>1</v>
      </c>
      <c r="M345" s="21">
        <v>125</v>
      </c>
      <c r="N345" t="s">
        <v>85</v>
      </c>
    </row>
    <row r="346" spans="1:14" x14ac:dyDescent="0.25">
      <c r="A346" t="s">
        <v>637</v>
      </c>
      <c r="B346" s="18">
        <v>46281</v>
      </c>
      <c r="C346" t="s">
        <v>169</v>
      </c>
      <c r="D346" t="s">
        <v>112</v>
      </c>
      <c r="E346" t="s">
        <v>115</v>
      </c>
      <c r="F346" t="s">
        <v>336</v>
      </c>
      <c r="G346" t="s">
        <v>53</v>
      </c>
      <c r="H346" t="s">
        <v>20</v>
      </c>
      <c r="I346" t="s">
        <v>30</v>
      </c>
      <c r="J346" t="s">
        <v>41</v>
      </c>
      <c r="K346" s="19">
        <v>60</v>
      </c>
      <c r="L346" s="20">
        <f>K346/60</f>
        <v>1</v>
      </c>
      <c r="M346" s="21">
        <v>130</v>
      </c>
      <c r="N346" t="s">
        <v>85</v>
      </c>
    </row>
    <row r="347" spans="1:14" x14ac:dyDescent="0.25">
      <c r="A347" t="s">
        <v>638</v>
      </c>
      <c r="B347" s="18">
        <v>46281</v>
      </c>
      <c r="C347" t="s">
        <v>169</v>
      </c>
      <c r="D347" t="s">
        <v>112</v>
      </c>
      <c r="E347" t="s">
        <v>285</v>
      </c>
      <c r="F347" t="s">
        <v>639</v>
      </c>
      <c r="G347" t="s">
        <v>61</v>
      </c>
      <c r="H347" t="s">
        <v>21</v>
      </c>
      <c r="I347" t="s">
        <v>32</v>
      </c>
      <c r="J347" t="s">
        <v>43</v>
      </c>
      <c r="K347" s="19">
        <v>45</v>
      </c>
      <c r="L347" s="20">
        <f>K347/60</f>
        <v>0.75</v>
      </c>
      <c r="M347" s="21">
        <v>95</v>
      </c>
      <c r="N347" t="s">
        <v>85</v>
      </c>
    </row>
    <row r="348" spans="1:14" x14ac:dyDescent="0.25">
      <c r="A348" t="s">
        <v>640</v>
      </c>
      <c r="B348" s="18">
        <v>46281</v>
      </c>
      <c r="C348" t="s">
        <v>169</v>
      </c>
      <c r="D348" t="s">
        <v>119</v>
      </c>
      <c r="E348" t="s">
        <v>131</v>
      </c>
      <c r="F348" t="s">
        <v>123</v>
      </c>
      <c r="G348" t="s">
        <v>48</v>
      </c>
      <c r="H348" t="s">
        <v>19</v>
      </c>
      <c r="I348" t="s">
        <v>28</v>
      </c>
      <c r="J348" t="s">
        <v>40</v>
      </c>
      <c r="K348" s="19">
        <v>60</v>
      </c>
      <c r="L348" s="20">
        <f>K348/60</f>
        <v>1</v>
      </c>
      <c r="M348" s="21">
        <v>125</v>
      </c>
      <c r="N348" t="s">
        <v>85</v>
      </c>
    </row>
    <row r="349" spans="1:14" x14ac:dyDescent="0.25">
      <c r="A349" t="s">
        <v>641</v>
      </c>
      <c r="B349" s="18">
        <v>46281</v>
      </c>
      <c r="C349" t="s">
        <v>169</v>
      </c>
      <c r="D349" t="s">
        <v>119</v>
      </c>
      <c r="E349" t="s">
        <v>642</v>
      </c>
      <c r="F349" t="s">
        <v>212</v>
      </c>
      <c r="G349" t="s">
        <v>52</v>
      </c>
      <c r="H349" t="s">
        <v>19</v>
      </c>
      <c r="I349" t="s">
        <v>33</v>
      </c>
      <c r="J349" t="s">
        <v>39</v>
      </c>
      <c r="K349" s="19">
        <v>75</v>
      </c>
      <c r="L349" s="20">
        <f>K349/60</f>
        <v>1.25</v>
      </c>
      <c r="M349" s="21">
        <v>150</v>
      </c>
      <c r="N349" t="s">
        <v>85</v>
      </c>
    </row>
    <row r="350" spans="1:14" x14ac:dyDescent="0.25">
      <c r="A350" t="s">
        <v>643</v>
      </c>
      <c r="B350" s="18">
        <v>46281</v>
      </c>
      <c r="C350" t="s">
        <v>169</v>
      </c>
      <c r="D350" t="s">
        <v>115</v>
      </c>
      <c r="E350" t="s">
        <v>140</v>
      </c>
      <c r="F350" t="s">
        <v>242</v>
      </c>
      <c r="G350" t="s">
        <v>49</v>
      </c>
      <c r="H350" t="s">
        <v>19</v>
      </c>
      <c r="I350" t="s">
        <v>29</v>
      </c>
      <c r="J350" t="s">
        <v>38</v>
      </c>
      <c r="K350" s="19">
        <v>90</v>
      </c>
      <c r="L350" s="20">
        <f>K350/60</f>
        <v>1.5</v>
      </c>
      <c r="M350" s="21">
        <v>185</v>
      </c>
      <c r="N350" t="s">
        <v>85</v>
      </c>
    </row>
    <row r="351" spans="1:14" x14ac:dyDescent="0.25">
      <c r="A351" t="s">
        <v>644</v>
      </c>
      <c r="B351" s="18">
        <v>46281</v>
      </c>
      <c r="C351" t="s">
        <v>169</v>
      </c>
      <c r="D351" t="s">
        <v>131</v>
      </c>
      <c r="E351" t="s">
        <v>140</v>
      </c>
      <c r="F351" t="s">
        <v>290</v>
      </c>
      <c r="G351" t="s">
        <v>53</v>
      </c>
      <c r="H351" t="s">
        <v>20</v>
      </c>
      <c r="I351" t="s">
        <v>30</v>
      </c>
      <c r="J351" t="s">
        <v>41</v>
      </c>
      <c r="K351" s="19">
        <v>60</v>
      </c>
      <c r="L351" s="20">
        <f>K351/60</f>
        <v>1</v>
      </c>
      <c r="M351" s="21">
        <v>130</v>
      </c>
      <c r="N351" t="s">
        <v>85</v>
      </c>
    </row>
    <row r="352" spans="1:14" x14ac:dyDescent="0.25">
      <c r="A352" t="s">
        <v>645</v>
      </c>
      <c r="B352" s="18">
        <v>46281</v>
      </c>
      <c r="C352" t="s">
        <v>169</v>
      </c>
      <c r="D352" t="s">
        <v>128</v>
      </c>
      <c r="E352" t="s">
        <v>135</v>
      </c>
      <c r="F352" t="s">
        <v>646</v>
      </c>
      <c r="G352" t="s">
        <v>49</v>
      </c>
      <c r="H352" t="s">
        <v>19</v>
      </c>
      <c r="I352" t="s">
        <v>28</v>
      </c>
      <c r="J352" t="s">
        <v>39</v>
      </c>
      <c r="K352" s="19">
        <v>60</v>
      </c>
      <c r="L352" s="20">
        <f>K352/60</f>
        <v>1</v>
      </c>
      <c r="M352" s="21">
        <v>135</v>
      </c>
      <c r="N352" t="s">
        <v>85</v>
      </c>
    </row>
    <row r="353" spans="1:14" x14ac:dyDescent="0.25">
      <c r="A353" t="s">
        <v>647</v>
      </c>
      <c r="B353" s="18">
        <v>46281</v>
      </c>
      <c r="C353" t="s">
        <v>169</v>
      </c>
      <c r="D353" t="s">
        <v>128</v>
      </c>
      <c r="E353" t="s">
        <v>357</v>
      </c>
      <c r="F353" t="s">
        <v>602</v>
      </c>
      <c r="G353" t="s">
        <v>59</v>
      </c>
      <c r="H353" t="s">
        <v>21</v>
      </c>
      <c r="I353" t="s">
        <v>32</v>
      </c>
      <c r="J353" t="s">
        <v>43</v>
      </c>
      <c r="K353" s="19">
        <v>75</v>
      </c>
      <c r="L353" s="20">
        <f>K353/60</f>
        <v>1.25</v>
      </c>
      <c r="M353" s="21">
        <v>150</v>
      </c>
      <c r="N353" t="s">
        <v>85</v>
      </c>
    </row>
    <row r="354" spans="1:14" x14ac:dyDescent="0.25">
      <c r="A354" t="s">
        <v>648</v>
      </c>
      <c r="B354" s="18">
        <v>46281</v>
      </c>
      <c r="C354" t="s">
        <v>169</v>
      </c>
      <c r="D354" t="s">
        <v>135</v>
      </c>
      <c r="E354" t="s">
        <v>300</v>
      </c>
      <c r="F354" t="s">
        <v>264</v>
      </c>
      <c r="G354" t="s">
        <v>56</v>
      </c>
      <c r="H354" t="s">
        <v>20</v>
      </c>
      <c r="I354" t="s">
        <v>30</v>
      </c>
      <c r="J354" t="s">
        <v>41</v>
      </c>
      <c r="K354" s="19">
        <v>75</v>
      </c>
      <c r="L354" s="20">
        <f>K354/60</f>
        <v>1.25</v>
      </c>
      <c r="M354" s="21">
        <v>165</v>
      </c>
      <c r="N354" t="s">
        <v>85</v>
      </c>
    </row>
    <row r="355" spans="1:14" x14ac:dyDescent="0.25">
      <c r="A355" t="s">
        <v>649</v>
      </c>
      <c r="B355" s="18">
        <v>46281</v>
      </c>
      <c r="C355" t="s">
        <v>169</v>
      </c>
      <c r="D355" t="s">
        <v>143</v>
      </c>
      <c r="E355" t="s">
        <v>154</v>
      </c>
      <c r="F355" t="s">
        <v>650</v>
      </c>
      <c r="G355" t="s">
        <v>60</v>
      </c>
      <c r="H355" t="s">
        <v>21</v>
      </c>
      <c r="I355" t="s">
        <v>28</v>
      </c>
      <c r="J355" t="s">
        <v>40</v>
      </c>
      <c r="K355" s="19">
        <v>90</v>
      </c>
      <c r="L355" s="20">
        <f>K355/60</f>
        <v>1.5</v>
      </c>
      <c r="M355" s="21">
        <v>195</v>
      </c>
      <c r="N355" t="s">
        <v>85</v>
      </c>
    </row>
    <row r="356" spans="1:14" x14ac:dyDescent="0.25">
      <c r="A356" t="s">
        <v>651</v>
      </c>
      <c r="B356" s="18">
        <v>46281</v>
      </c>
      <c r="C356" t="s">
        <v>169</v>
      </c>
      <c r="D356" t="s">
        <v>143</v>
      </c>
      <c r="E356" t="s">
        <v>148</v>
      </c>
      <c r="F356" t="s">
        <v>446</v>
      </c>
      <c r="G356" t="s">
        <v>52</v>
      </c>
      <c r="H356" t="s">
        <v>19</v>
      </c>
      <c r="I356" t="s">
        <v>32</v>
      </c>
      <c r="J356" t="s">
        <v>38</v>
      </c>
      <c r="K356" s="19">
        <v>75</v>
      </c>
      <c r="L356" s="20">
        <f>K356/60</f>
        <v>1.25</v>
      </c>
      <c r="M356" s="21">
        <v>150</v>
      </c>
      <c r="N356" t="s">
        <v>85</v>
      </c>
    </row>
    <row r="357" spans="1:14" x14ac:dyDescent="0.25">
      <c r="A357" t="s">
        <v>652</v>
      </c>
      <c r="B357" s="18">
        <v>46281</v>
      </c>
      <c r="C357" t="s">
        <v>169</v>
      </c>
      <c r="D357" t="s">
        <v>141</v>
      </c>
      <c r="E357" t="s">
        <v>159</v>
      </c>
      <c r="F357" t="s">
        <v>160</v>
      </c>
      <c r="G357" t="s">
        <v>48</v>
      </c>
      <c r="H357" t="s">
        <v>19</v>
      </c>
      <c r="I357" t="s">
        <v>33</v>
      </c>
      <c r="J357" t="s">
        <v>39</v>
      </c>
      <c r="K357" s="19">
        <v>90</v>
      </c>
      <c r="L357" s="20">
        <f>K357/60</f>
        <v>1.5</v>
      </c>
      <c r="M357" s="21">
        <v>175</v>
      </c>
      <c r="N357" t="s">
        <v>85</v>
      </c>
    </row>
    <row r="358" spans="1:14" x14ac:dyDescent="0.25">
      <c r="A358" t="s">
        <v>653</v>
      </c>
      <c r="B358" s="18">
        <v>46281</v>
      </c>
      <c r="C358" t="s">
        <v>169</v>
      </c>
      <c r="D358" t="s">
        <v>141</v>
      </c>
      <c r="E358" t="s">
        <v>154</v>
      </c>
      <c r="F358" t="s">
        <v>175</v>
      </c>
      <c r="G358" t="s">
        <v>51</v>
      </c>
      <c r="H358" t="s">
        <v>19</v>
      </c>
      <c r="I358" t="s">
        <v>29</v>
      </c>
      <c r="J358" t="s">
        <v>38</v>
      </c>
      <c r="K358" s="19">
        <v>60</v>
      </c>
      <c r="L358" s="20">
        <f>K358/60</f>
        <v>1</v>
      </c>
      <c r="M358" s="21">
        <v>130</v>
      </c>
      <c r="N358" t="s">
        <v>117</v>
      </c>
    </row>
    <row r="359" spans="1:14" x14ac:dyDescent="0.25">
      <c r="A359" t="s">
        <v>654</v>
      </c>
      <c r="B359" s="18">
        <v>46281</v>
      </c>
      <c r="C359" t="s">
        <v>169</v>
      </c>
      <c r="D359" t="s">
        <v>151</v>
      </c>
      <c r="E359" t="s">
        <v>159</v>
      </c>
      <c r="F359" t="s">
        <v>91</v>
      </c>
      <c r="G359" t="s">
        <v>53</v>
      </c>
      <c r="H359" t="s">
        <v>20</v>
      </c>
      <c r="I359" t="s">
        <v>30</v>
      </c>
      <c r="J359" t="s">
        <v>41</v>
      </c>
      <c r="K359" s="19">
        <v>60</v>
      </c>
      <c r="L359" s="20">
        <f>K359/60</f>
        <v>1</v>
      </c>
      <c r="M359" s="21">
        <v>130</v>
      </c>
      <c r="N359" t="s">
        <v>85</v>
      </c>
    </row>
    <row r="360" spans="1:14" x14ac:dyDescent="0.25">
      <c r="A360" t="s">
        <v>655</v>
      </c>
      <c r="B360" s="18">
        <v>46281</v>
      </c>
      <c r="C360" t="s">
        <v>169</v>
      </c>
      <c r="D360" t="s">
        <v>154</v>
      </c>
      <c r="E360" t="s">
        <v>417</v>
      </c>
      <c r="F360" t="s">
        <v>254</v>
      </c>
      <c r="G360" t="s">
        <v>58</v>
      </c>
      <c r="H360" t="s">
        <v>21</v>
      </c>
      <c r="I360" t="s">
        <v>32</v>
      </c>
      <c r="J360" t="s">
        <v>43</v>
      </c>
      <c r="K360" s="19">
        <v>45</v>
      </c>
      <c r="L360" s="20">
        <f>K360/60</f>
        <v>0.75</v>
      </c>
      <c r="M360" s="21">
        <v>95</v>
      </c>
      <c r="N360" t="s">
        <v>85</v>
      </c>
    </row>
    <row r="361" spans="1:14" x14ac:dyDescent="0.25">
      <c r="A361" t="s">
        <v>656</v>
      </c>
      <c r="B361" s="18">
        <v>46281</v>
      </c>
      <c r="C361" t="s">
        <v>169</v>
      </c>
      <c r="D361" t="s">
        <v>159</v>
      </c>
      <c r="E361" t="s">
        <v>162</v>
      </c>
      <c r="F361" t="s">
        <v>657</v>
      </c>
      <c r="G361" t="s">
        <v>48</v>
      </c>
      <c r="H361" t="s">
        <v>19</v>
      </c>
      <c r="I361" t="s">
        <v>29</v>
      </c>
      <c r="J361" t="s">
        <v>38</v>
      </c>
      <c r="K361" s="19">
        <v>60</v>
      </c>
      <c r="L361" s="20">
        <f>K361/60</f>
        <v>1</v>
      </c>
      <c r="M361" s="21">
        <v>125</v>
      </c>
      <c r="N361" t="s">
        <v>85</v>
      </c>
    </row>
    <row r="362" spans="1:14" x14ac:dyDescent="0.25">
      <c r="A362" t="s">
        <v>658</v>
      </c>
      <c r="B362" s="18">
        <v>46282</v>
      </c>
      <c r="C362" t="s">
        <v>216</v>
      </c>
      <c r="D362" t="s">
        <v>82</v>
      </c>
      <c r="E362" t="s">
        <v>93</v>
      </c>
      <c r="F362" t="s">
        <v>214</v>
      </c>
      <c r="G362" t="s">
        <v>48</v>
      </c>
      <c r="H362" t="s">
        <v>19</v>
      </c>
      <c r="I362" t="s">
        <v>28</v>
      </c>
      <c r="J362" t="s">
        <v>40</v>
      </c>
      <c r="K362" s="19">
        <v>90</v>
      </c>
      <c r="L362" s="20">
        <f>K362/60</f>
        <v>1.5</v>
      </c>
      <c r="M362" s="21">
        <v>175</v>
      </c>
      <c r="N362" t="s">
        <v>85</v>
      </c>
    </row>
    <row r="363" spans="1:14" x14ac:dyDescent="0.25">
      <c r="A363" t="s">
        <v>659</v>
      </c>
      <c r="B363" s="18">
        <v>46282</v>
      </c>
      <c r="C363" t="s">
        <v>216</v>
      </c>
      <c r="D363" t="s">
        <v>82</v>
      </c>
      <c r="E363" t="s">
        <v>90</v>
      </c>
      <c r="F363" t="s">
        <v>660</v>
      </c>
      <c r="G363" t="s">
        <v>49</v>
      </c>
      <c r="H363" t="s">
        <v>19</v>
      </c>
      <c r="I363" t="s">
        <v>33</v>
      </c>
      <c r="J363" t="s">
        <v>39</v>
      </c>
      <c r="K363" s="19">
        <v>60</v>
      </c>
      <c r="L363" s="20">
        <f>K363/60</f>
        <v>1</v>
      </c>
      <c r="M363" s="21">
        <v>135</v>
      </c>
      <c r="N363" t="s">
        <v>85</v>
      </c>
    </row>
    <row r="364" spans="1:14" x14ac:dyDescent="0.25">
      <c r="A364" t="s">
        <v>661</v>
      </c>
      <c r="B364" s="18">
        <v>46282</v>
      </c>
      <c r="C364" t="s">
        <v>216</v>
      </c>
      <c r="D364" t="s">
        <v>82</v>
      </c>
      <c r="E364" t="s">
        <v>321</v>
      </c>
      <c r="F364" t="s">
        <v>506</v>
      </c>
      <c r="G364" t="s">
        <v>61</v>
      </c>
      <c r="H364" t="s">
        <v>21</v>
      </c>
      <c r="I364" t="s">
        <v>31</v>
      </c>
      <c r="J364" t="s">
        <v>43</v>
      </c>
      <c r="K364" s="19">
        <v>45</v>
      </c>
      <c r="L364" s="20">
        <f>K364/60</f>
        <v>0.75</v>
      </c>
      <c r="M364" s="21">
        <v>95</v>
      </c>
      <c r="N364" t="s">
        <v>85</v>
      </c>
    </row>
    <row r="365" spans="1:14" x14ac:dyDescent="0.25">
      <c r="A365" t="s">
        <v>662</v>
      </c>
      <c r="B365" s="18">
        <v>46282</v>
      </c>
      <c r="C365" t="s">
        <v>216</v>
      </c>
      <c r="D365" t="s">
        <v>96</v>
      </c>
      <c r="E365" t="s">
        <v>93</v>
      </c>
      <c r="F365" t="s">
        <v>250</v>
      </c>
      <c r="G365" t="s">
        <v>49</v>
      </c>
      <c r="H365" t="s">
        <v>19</v>
      </c>
      <c r="I365" t="s">
        <v>29</v>
      </c>
      <c r="J365" t="s">
        <v>38</v>
      </c>
      <c r="K365" s="19">
        <v>60</v>
      </c>
      <c r="L365" s="20">
        <f>K365/60</f>
        <v>1</v>
      </c>
      <c r="M365" s="21">
        <v>135</v>
      </c>
      <c r="N365" t="s">
        <v>85</v>
      </c>
    </row>
    <row r="366" spans="1:14" x14ac:dyDescent="0.25">
      <c r="A366" t="s">
        <v>663</v>
      </c>
      <c r="B366" s="18">
        <v>46282</v>
      </c>
      <c r="C366" t="s">
        <v>216</v>
      </c>
      <c r="D366" t="s">
        <v>96</v>
      </c>
      <c r="E366" t="s">
        <v>93</v>
      </c>
      <c r="F366" t="s">
        <v>602</v>
      </c>
      <c r="G366" t="s">
        <v>53</v>
      </c>
      <c r="H366" t="s">
        <v>20</v>
      </c>
      <c r="I366" t="s">
        <v>30</v>
      </c>
      <c r="J366" t="s">
        <v>42</v>
      </c>
      <c r="K366" s="19">
        <v>60</v>
      </c>
      <c r="L366" s="20">
        <f>K366/60</f>
        <v>1</v>
      </c>
      <c r="M366" s="21">
        <v>130</v>
      </c>
      <c r="N366" t="s">
        <v>117</v>
      </c>
    </row>
    <row r="367" spans="1:14" x14ac:dyDescent="0.25">
      <c r="A367" t="s">
        <v>664</v>
      </c>
      <c r="B367" s="18">
        <v>46282</v>
      </c>
      <c r="C367" t="s">
        <v>216</v>
      </c>
      <c r="D367" t="s">
        <v>90</v>
      </c>
      <c r="E367" t="s">
        <v>108</v>
      </c>
      <c r="F367" t="s">
        <v>126</v>
      </c>
      <c r="G367" t="s">
        <v>53</v>
      </c>
      <c r="H367" t="s">
        <v>20</v>
      </c>
      <c r="I367" t="s">
        <v>31</v>
      </c>
      <c r="J367" t="s">
        <v>41</v>
      </c>
      <c r="K367" s="19">
        <v>60</v>
      </c>
      <c r="L367" s="20">
        <f>K367/60</f>
        <v>1</v>
      </c>
      <c r="M367" s="21">
        <v>130</v>
      </c>
      <c r="N367" t="s">
        <v>85</v>
      </c>
    </row>
    <row r="368" spans="1:14" x14ac:dyDescent="0.25">
      <c r="A368" t="s">
        <v>665</v>
      </c>
      <c r="B368" s="18">
        <v>46282</v>
      </c>
      <c r="C368" t="s">
        <v>216</v>
      </c>
      <c r="D368" t="s">
        <v>93</v>
      </c>
      <c r="E368" t="s">
        <v>102</v>
      </c>
      <c r="F368" t="s">
        <v>306</v>
      </c>
      <c r="G368" t="s">
        <v>48</v>
      </c>
      <c r="H368" t="s">
        <v>19</v>
      </c>
      <c r="I368" t="s">
        <v>33</v>
      </c>
      <c r="J368" t="s">
        <v>39</v>
      </c>
      <c r="K368" s="19">
        <v>90</v>
      </c>
      <c r="L368" s="20">
        <f>K368/60</f>
        <v>1.5</v>
      </c>
      <c r="M368" s="21">
        <v>175</v>
      </c>
      <c r="N368" t="s">
        <v>85</v>
      </c>
    </row>
    <row r="369" spans="1:14" x14ac:dyDescent="0.25">
      <c r="A369" t="s">
        <v>666</v>
      </c>
      <c r="B369" s="18">
        <v>46282</v>
      </c>
      <c r="C369" t="s">
        <v>216</v>
      </c>
      <c r="D369" t="s">
        <v>108</v>
      </c>
      <c r="E369" t="s">
        <v>102</v>
      </c>
      <c r="F369" t="s">
        <v>667</v>
      </c>
      <c r="G369" t="s">
        <v>48</v>
      </c>
      <c r="H369" t="s">
        <v>19</v>
      </c>
      <c r="I369" t="s">
        <v>28</v>
      </c>
      <c r="J369" t="s">
        <v>40</v>
      </c>
      <c r="K369" s="19">
        <v>60</v>
      </c>
      <c r="L369" s="20">
        <f>K369/60</f>
        <v>1</v>
      </c>
      <c r="M369" s="21">
        <v>125</v>
      </c>
      <c r="N369" t="s">
        <v>85</v>
      </c>
    </row>
    <row r="370" spans="1:14" x14ac:dyDescent="0.25">
      <c r="A370" t="s">
        <v>668</v>
      </c>
      <c r="B370" s="18">
        <v>46282</v>
      </c>
      <c r="C370" t="s">
        <v>216</v>
      </c>
      <c r="D370" t="s">
        <v>108</v>
      </c>
      <c r="E370" t="s">
        <v>112</v>
      </c>
      <c r="F370" t="s">
        <v>669</v>
      </c>
      <c r="G370" t="s">
        <v>48</v>
      </c>
      <c r="H370" t="s">
        <v>19</v>
      </c>
      <c r="I370" t="s">
        <v>29</v>
      </c>
      <c r="J370" t="s">
        <v>38</v>
      </c>
      <c r="K370" s="19">
        <v>90</v>
      </c>
      <c r="L370" s="20">
        <f>K370/60</f>
        <v>1.5</v>
      </c>
      <c r="M370" s="21">
        <v>175</v>
      </c>
      <c r="N370" t="s">
        <v>85</v>
      </c>
    </row>
    <row r="371" spans="1:14" x14ac:dyDescent="0.25">
      <c r="A371" t="s">
        <v>670</v>
      </c>
      <c r="B371" s="18">
        <v>46282</v>
      </c>
      <c r="C371" t="s">
        <v>216</v>
      </c>
      <c r="D371" t="s">
        <v>108</v>
      </c>
      <c r="E371" t="s">
        <v>275</v>
      </c>
      <c r="F371" t="s">
        <v>671</v>
      </c>
      <c r="G371" t="s">
        <v>54</v>
      </c>
      <c r="H371" t="s">
        <v>20</v>
      </c>
      <c r="I371" t="s">
        <v>30</v>
      </c>
      <c r="J371" t="s">
        <v>42</v>
      </c>
      <c r="K371" s="19">
        <v>50</v>
      </c>
      <c r="L371" s="20">
        <f>K371/60</f>
        <v>0.8333333333333334</v>
      </c>
      <c r="M371" s="21">
        <v>115</v>
      </c>
      <c r="N371" t="s">
        <v>85</v>
      </c>
    </row>
    <row r="372" spans="1:14" x14ac:dyDescent="0.25">
      <c r="A372" t="s">
        <v>672</v>
      </c>
      <c r="B372" s="18">
        <v>46282</v>
      </c>
      <c r="C372" t="s">
        <v>216</v>
      </c>
      <c r="D372" t="s">
        <v>102</v>
      </c>
      <c r="E372" t="s">
        <v>673</v>
      </c>
      <c r="F372" t="s">
        <v>674</v>
      </c>
      <c r="G372" t="s">
        <v>54</v>
      </c>
      <c r="H372" t="s">
        <v>20</v>
      </c>
      <c r="I372" t="s">
        <v>31</v>
      </c>
      <c r="J372" t="s">
        <v>41</v>
      </c>
      <c r="K372" s="19">
        <v>50</v>
      </c>
      <c r="L372" s="20">
        <f>K372/60</f>
        <v>0.8333333333333334</v>
      </c>
      <c r="M372" s="21">
        <v>115</v>
      </c>
      <c r="N372" t="s">
        <v>85</v>
      </c>
    </row>
    <row r="373" spans="1:14" x14ac:dyDescent="0.25">
      <c r="A373" t="s">
        <v>675</v>
      </c>
      <c r="B373" s="18">
        <v>46282</v>
      </c>
      <c r="C373" t="s">
        <v>216</v>
      </c>
      <c r="D373" t="s">
        <v>112</v>
      </c>
      <c r="E373" t="s">
        <v>115</v>
      </c>
      <c r="F373" t="s">
        <v>129</v>
      </c>
      <c r="G373" t="s">
        <v>48</v>
      </c>
      <c r="H373" t="s">
        <v>19</v>
      </c>
      <c r="I373" t="s">
        <v>28</v>
      </c>
      <c r="J373" t="s">
        <v>40</v>
      </c>
      <c r="K373" s="19">
        <v>60</v>
      </c>
      <c r="L373" s="20">
        <f>K373/60</f>
        <v>1</v>
      </c>
      <c r="M373" s="21">
        <v>125</v>
      </c>
      <c r="N373" t="s">
        <v>85</v>
      </c>
    </row>
    <row r="374" spans="1:14" x14ac:dyDescent="0.25">
      <c r="A374" t="s">
        <v>676</v>
      </c>
      <c r="B374" s="18">
        <v>46282</v>
      </c>
      <c r="C374" t="s">
        <v>216</v>
      </c>
      <c r="D374" t="s">
        <v>112</v>
      </c>
      <c r="E374" t="s">
        <v>115</v>
      </c>
      <c r="F374" t="s">
        <v>97</v>
      </c>
      <c r="G374" t="s">
        <v>49</v>
      </c>
      <c r="H374" t="s">
        <v>19</v>
      </c>
      <c r="I374" t="s">
        <v>33</v>
      </c>
      <c r="J374" t="s">
        <v>39</v>
      </c>
      <c r="K374" s="19">
        <v>60</v>
      </c>
      <c r="L374" s="20">
        <f>K374/60</f>
        <v>1</v>
      </c>
      <c r="M374" s="21">
        <v>135</v>
      </c>
      <c r="N374" t="s">
        <v>85</v>
      </c>
    </row>
    <row r="375" spans="1:14" x14ac:dyDescent="0.25">
      <c r="A375" t="s">
        <v>677</v>
      </c>
      <c r="B375" s="18">
        <v>46282</v>
      </c>
      <c r="C375" t="s">
        <v>216</v>
      </c>
      <c r="D375" t="s">
        <v>112</v>
      </c>
      <c r="E375" t="s">
        <v>122</v>
      </c>
      <c r="F375" t="s">
        <v>547</v>
      </c>
      <c r="G375" t="s">
        <v>56</v>
      </c>
      <c r="H375" t="s">
        <v>20</v>
      </c>
      <c r="I375" t="s">
        <v>30</v>
      </c>
      <c r="J375" t="s">
        <v>42</v>
      </c>
      <c r="K375" s="19">
        <v>75</v>
      </c>
      <c r="L375" s="20">
        <f>K375/60</f>
        <v>1.25</v>
      </c>
      <c r="M375" s="21">
        <v>165</v>
      </c>
      <c r="N375" t="s">
        <v>85</v>
      </c>
    </row>
    <row r="376" spans="1:14" x14ac:dyDescent="0.25">
      <c r="A376" t="s">
        <v>678</v>
      </c>
      <c r="B376" s="18">
        <v>46282</v>
      </c>
      <c r="C376" t="s">
        <v>216</v>
      </c>
      <c r="D376" t="s">
        <v>119</v>
      </c>
      <c r="E376" t="s">
        <v>128</v>
      </c>
      <c r="F376" t="s">
        <v>679</v>
      </c>
      <c r="G376" t="s">
        <v>49</v>
      </c>
      <c r="H376" t="s">
        <v>19</v>
      </c>
      <c r="I376" t="s">
        <v>29</v>
      </c>
      <c r="J376" t="s">
        <v>38</v>
      </c>
      <c r="K376" s="19">
        <v>90</v>
      </c>
      <c r="L376" s="20">
        <f>K376/60</f>
        <v>1.5</v>
      </c>
      <c r="M376" s="21">
        <v>185</v>
      </c>
      <c r="N376" t="s">
        <v>85</v>
      </c>
    </row>
    <row r="377" spans="1:14" x14ac:dyDescent="0.25">
      <c r="A377" t="s">
        <v>680</v>
      </c>
      <c r="B377" s="18">
        <v>46282</v>
      </c>
      <c r="C377" t="s">
        <v>216</v>
      </c>
      <c r="D377" t="s">
        <v>115</v>
      </c>
      <c r="E377" t="s">
        <v>128</v>
      </c>
      <c r="F377" t="s">
        <v>280</v>
      </c>
      <c r="G377" t="s">
        <v>55</v>
      </c>
      <c r="H377" t="s">
        <v>20</v>
      </c>
      <c r="I377" t="s">
        <v>31</v>
      </c>
      <c r="J377" t="s">
        <v>41</v>
      </c>
      <c r="K377" s="19">
        <v>60</v>
      </c>
      <c r="L377" s="20">
        <f>K377/60</f>
        <v>1</v>
      </c>
      <c r="M377" s="21">
        <v>150</v>
      </c>
      <c r="N377" t="s">
        <v>85</v>
      </c>
    </row>
    <row r="378" spans="1:14" x14ac:dyDescent="0.25">
      <c r="A378" t="s">
        <v>681</v>
      </c>
      <c r="B378" s="18">
        <v>46282</v>
      </c>
      <c r="C378" t="s">
        <v>216</v>
      </c>
      <c r="D378" t="s">
        <v>131</v>
      </c>
      <c r="E378" t="s">
        <v>132</v>
      </c>
      <c r="F378" t="s">
        <v>682</v>
      </c>
      <c r="G378" t="s">
        <v>61</v>
      </c>
      <c r="H378" t="s">
        <v>21</v>
      </c>
      <c r="I378" t="s">
        <v>28</v>
      </c>
      <c r="J378" t="s">
        <v>43</v>
      </c>
      <c r="K378" s="19">
        <v>45</v>
      </c>
      <c r="L378" s="20">
        <f>K378/60</f>
        <v>0.75</v>
      </c>
      <c r="M378" s="21">
        <v>95</v>
      </c>
      <c r="N378" t="s">
        <v>85</v>
      </c>
    </row>
    <row r="379" spans="1:14" x14ac:dyDescent="0.25">
      <c r="A379" t="s">
        <v>683</v>
      </c>
      <c r="B379" s="18">
        <v>46282</v>
      </c>
      <c r="C379" t="s">
        <v>216</v>
      </c>
      <c r="D379" t="s">
        <v>131</v>
      </c>
      <c r="E379" t="s">
        <v>140</v>
      </c>
      <c r="F379" t="s">
        <v>292</v>
      </c>
      <c r="G379" t="s">
        <v>48</v>
      </c>
      <c r="H379" t="s">
        <v>19</v>
      </c>
      <c r="I379" t="s">
        <v>33</v>
      </c>
      <c r="J379" t="s">
        <v>39</v>
      </c>
      <c r="K379" s="19">
        <v>60</v>
      </c>
      <c r="L379" s="20">
        <f>K379/60</f>
        <v>1</v>
      </c>
      <c r="M379" s="21">
        <v>125</v>
      </c>
      <c r="N379" t="s">
        <v>85</v>
      </c>
    </row>
    <row r="380" spans="1:14" x14ac:dyDescent="0.25">
      <c r="A380" t="s">
        <v>684</v>
      </c>
      <c r="B380" s="18">
        <v>46282</v>
      </c>
      <c r="C380" t="s">
        <v>216</v>
      </c>
      <c r="D380" t="s">
        <v>140</v>
      </c>
      <c r="E380" t="s">
        <v>357</v>
      </c>
      <c r="F380" t="s">
        <v>292</v>
      </c>
      <c r="G380" t="s">
        <v>58</v>
      </c>
      <c r="H380" t="s">
        <v>21</v>
      </c>
      <c r="I380" t="s">
        <v>28</v>
      </c>
      <c r="J380" t="s">
        <v>43</v>
      </c>
      <c r="K380" s="19">
        <v>45</v>
      </c>
      <c r="L380" s="20">
        <f>K380/60</f>
        <v>0.75</v>
      </c>
      <c r="M380" s="21">
        <v>95</v>
      </c>
      <c r="N380" t="s">
        <v>85</v>
      </c>
    </row>
    <row r="381" spans="1:14" x14ac:dyDescent="0.25">
      <c r="A381" t="s">
        <v>685</v>
      </c>
      <c r="B381" s="18">
        <v>46282</v>
      </c>
      <c r="C381" t="s">
        <v>216</v>
      </c>
      <c r="D381" t="s">
        <v>140</v>
      </c>
      <c r="E381" t="s">
        <v>198</v>
      </c>
      <c r="F381" t="s">
        <v>280</v>
      </c>
      <c r="G381" t="s">
        <v>50</v>
      </c>
      <c r="H381" t="s">
        <v>19</v>
      </c>
      <c r="I381" t="s">
        <v>29</v>
      </c>
      <c r="J381" t="s">
        <v>38</v>
      </c>
      <c r="K381" s="19">
        <v>75</v>
      </c>
      <c r="L381" s="20">
        <f>K381/60</f>
        <v>1.25</v>
      </c>
      <c r="M381" s="21">
        <v>160</v>
      </c>
      <c r="N381" t="s">
        <v>85</v>
      </c>
    </row>
    <row r="382" spans="1:14" x14ac:dyDescent="0.25">
      <c r="A382" t="s">
        <v>686</v>
      </c>
      <c r="B382" s="18">
        <v>46282</v>
      </c>
      <c r="C382" t="s">
        <v>216</v>
      </c>
      <c r="D382" t="s">
        <v>140</v>
      </c>
      <c r="E382" t="s">
        <v>143</v>
      </c>
      <c r="F382" t="s">
        <v>290</v>
      </c>
      <c r="G382" t="s">
        <v>55</v>
      </c>
      <c r="H382" t="s">
        <v>20</v>
      </c>
      <c r="I382" t="s">
        <v>31</v>
      </c>
      <c r="J382" t="s">
        <v>41</v>
      </c>
      <c r="K382" s="19">
        <v>60</v>
      </c>
      <c r="L382" s="20">
        <f>K382/60</f>
        <v>1</v>
      </c>
      <c r="M382" s="21">
        <v>150</v>
      </c>
      <c r="N382" t="s">
        <v>85</v>
      </c>
    </row>
    <row r="383" spans="1:14" x14ac:dyDescent="0.25">
      <c r="A383" t="s">
        <v>687</v>
      </c>
      <c r="B383" s="18">
        <v>46282</v>
      </c>
      <c r="C383" t="s">
        <v>216</v>
      </c>
      <c r="D383" t="s">
        <v>135</v>
      </c>
      <c r="E383" t="s">
        <v>688</v>
      </c>
      <c r="F383" t="s">
        <v>100</v>
      </c>
      <c r="G383" t="s">
        <v>54</v>
      </c>
      <c r="H383" t="s">
        <v>20</v>
      </c>
      <c r="I383" t="s">
        <v>30</v>
      </c>
      <c r="J383" t="s">
        <v>42</v>
      </c>
      <c r="K383" s="19">
        <v>50</v>
      </c>
      <c r="L383" s="20">
        <f>K383/60</f>
        <v>0.8333333333333334</v>
      </c>
      <c r="M383" s="21">
        <v>115</v>
      </c>
      <c r="N383" t="s">
        <v>85</v>
      </c>
    </row>
    <row r="384" spans="1:14" x14ac:dyDescent="0.25">
      <c r="A384" t="s">
        <v>689</v>
      </c>
      <c r="B384" s="18">
        <v>46282</v>
      </c>
      <c r="C384" t="s">
        <v>216</v>
      </c>
      <c r="D384" t="s">
        <v>141</v>
      </c>
      <c r="E384" t="s">
        <v>154</v>
      </c>
      <c r="F384" t="s">
        <v>690</v>
      </c>
      <c r="G384" t="s">
        <v>48</v>
      </c>
      <c r="H384" t="s">
        <v>19</v>
      </c>
      <c r="I384" t="s">
        <v>33</v>
      </c>
      <c r="J384" t="s">
        <v>39</v>
      </c>
      <c r="K384" s="19">
        <v>60</v>
      </c>
      <c r="L384" s="20">
        <f>K384/60</f>
        <v>1</v>
      </c>
      <c r="M384" s="21">
        <v>125</v>
      </c>
      <c r="N384" t="s">
        <v>85</v>
      </c>
    </row>
    <row r="385" spans="1:14" x14ac:dyDescent="0.25">
      <c r="A385" t="s">
        <v>691</v>
      </c>
      <c r="B385" s="18">
        <v>46282</v>
      </c>
      <c r="C385" t="s">
        <v>216</v>
      </c>
      <c r="D385" t="s">
        <v>141</v>
      </c>
      <c r="E385" t="s">
        <v>159</v>
      </c>
      <c r="F385" t="s">
        <v>186</v>
      </c>
      <c r="G385" t="s">
        <v>49</v>
      </c>
      <c r="H385" t="s">
        <v>19</v>
      </c>
      <c r="I385" t="s">
        <v>29</v>
      </c>
      <c r="J385" t="s">
        <v>38</v>
      </c>
      <c r="K385" s="19">
        <v>90</v>
      </c>
      <c r="L385" s="20">
        <f>K385/60</f>
        <v>1.5</v>
      </c>
      <c r="M385" s="21">
        <v>185</v>
      </c>
      <c r="N385" t="s">
        <v>85</v>
      </c>
    </row>
    <row r="386" spans="1:14" x14ac:dyDescent="0.25">
      <c r="A386" t="s">
        <v>692</v>
      </c>
      <c r="B386" s="18">
        <v>46282</v>
      </c>
      <c r="C386" t="s">
        <v>216</v>
      </c>
      <c r="D386" t="s">
        <v>141</v>
      </c>
      <c r="E386" t="s">
        <v>148</v>
      </c>
      <c r="F386" t="s">
        <v>254</v>
      </c>
      <c r="G386" t="s">
        <v>58</v>
      </c>
      <c r="H386" t="s">
        <v>21</v>
      </c>
      <c r="I386" t="s">
        <v>31</v>
      </c>
      <c r="J386" t="s">
        <v>43</v>
      </c>
      <c r="K386" s="19">
        <v>45</v>
      </c>
      <c r="L386" s="20">
        <f>K386/60</f>
        <v>0.75</v>
      </c>
      <c r="M386" s="21">
        <v>95</v>
      </c>
      <c r="N386" t="s">
        <v>85</v>
      </c>
    </row>
    <row r="387" spans="1:14" x14ac:dyDescent="0.25">
      <c r="A387" t="s">
        <v>693</v>
      </c>
      <c r="B387" s="18">
        <v>46282</v>
      </c>
      <c r="C387" t="s">
        <v>216</v>
      </c>
      <c r="D387" t="s">
        <v>151</v>
      </c>
      <c r="E387" t="s">
        <v>159</v>
      </c>
      <c r="F387" t="s">
        <v>694</v>
      </c>
      <c r="G387" t="s">
        <v>48</v>
      </c>
      <c r="H387" t="s">
        <v>19</v>
      </c>
      <c r="I387" t="s">
        <v>28</v>
      </c>
      <c r="J387" t="s">
        <v>40</v>
      </c>
      <c r="K387" s="19">
        <v>60</v>
      </c>
      <c r="L387" s="20">
        <f>K387/60</f>
        <v>1</v>
      </c>
      <c r="M387" s="21">
        <v>125</v>
      </c>
      <c r="N387" t="s">
        <v>85</v>
      </c>
    </row>
    <row r="388" spans="1:14" x14ac:dyDescent="0.25">
      <c r="A388" t="s">
        <v>695</v>
      </c>
      <c r="B388" s="18">
        <v>46282</v>
      </c>
      <c r="C388" t="s">
        <v>216</v>
      </c>
      <c r="D388" t="s">
        <v>151</v>
      </c>
      <c r="E388" t="s">
        <v>696</v>
      </c>
      <c r="F388" t="s">
        <v>97</v>
      </c>
      <c r="G388" t="s">
        <v>54</v>
      </c>
      <c r="H388" t="s">
        <v>20</v>
      </c>
      <c r="I388" t="s">
        <v>30</v>
      </c>
      <c r="J388" t="s">
        <v>41</v>
      </c>
      <c r="K388" s="19">
        <v>50</v>
      </c>
      <c r="L388" s="20">
        <f>K388/60</f>
        <v>0.8333333333333334</v>
      </c>
      <c r="M388" s="21">
        <v>115</v>
      </c>
      <c r="N388" t="s">
        <v>85</v>
      </c>
    </row>
    <row r="389" spans="1:14" x14ac:dyDescent="0.25">
      <c r="A389" t="s">
        <v>697</v>
      </c>
      <c r="B389" s="18">
        <v>46282</v>
      </c>
      <c r="C389" t="s">
        <v>216</v>
      </c>
      <c r="D389" t="s">
        <v>159</v>
      </c>
      <c r="E389" t="s">
        <v>162</v>
      </c>
      <c r="F389" t="s">
        <v>97</v>
      </c>
      <c r="G389" t="s">
        <v>48</v>
      </c>
      <c r="H389" t="s">
        <v>19</v>
      </c>
      <c r="I389" t="s">
        <v>33</v>
      </c>
      <c r="J389" t="s">
        <v>39</v>
      </c>
      <c r="K389" s="19">
        <v>60</v>
      </c>
      <c r="L389" s="20">
        <f>K389/60</f>
        <v>1</v>
      </c>
      <c r="M389" s="21">
        <v>125</v>
      </c>
      <c r="N389" t="s">
        <v>85</v>
      </c>
    </row>
    <row r="390" spans="1:14" x14ac:dyDescent="0.25">
      <c r="A390" t="s">
        <v>698</v>
      </c>
      <c r="B390" s="18">
        <v>46283</v>
      </c>
      <c r="C390" t="s">
        <v>263</v>
      </c>
      <c r="D390" t="s">
        <v>82</v>
      </c>
      <c r="E390" t="s">
        <v>93</v>
      </c>
      <c r="F390" t="s">
        <v>515</v>
      </c>
      <c r="G390" t="s">
        <v>49</v>
      </c>
      <c r="H390" t="s">
        <v>19</v>
      </c>
      <c r="I390" t="s">
        <v>29</v>
      </c>
      <c r="J390" t="s">
        <v>40</v>
      </c>
      <c r="K390" s="19">
        <v>90</v>
      </c>
      <c r="L390" s="20">
        <f>K390/60</f>
        <v>1.5</v>
      </c>
      <c r="M390" s="21">
        <v>185</v>
      </c>
      <c r="N390" t="s">
        <v>85</v>
      </c>
    </row>
    <row r="391" spans="1:14" x14ac:dyDescent="0.25">
      <c r="A391" t="s">
        <v>699</v>
      </c>
      <c r="B391" s="18">
        <v>46283</v>
      </c>
      <c r="C391" t="s">
        <v>263</v>
      </c>
      <c r="D391" t="s">
        <v>96</v>
      </c>
      <c r="E391" t="s">
        <v>390</v>
      </c>
      <c r="F391" t="s">
        <v>163</v>
      </c>
      <c r="G391" t="s">
        <v>52</v>
      </c>
      <c r="H391" t="s">
        <v>19</v>
      </c>
      <c r="I391" t="s">
        <v>32</v>
      </c>
      <c r="J391" t="s">
        <v>39</v>
      </c>
      <c r="K391" s="19">
        <v>75</v>
      </c>
      <c r="L391" s="20">
        <f>K391/60</f>
        <v>1.25</v>
      </c>
      <c r="M391" s="21">
        <v>150</v>
      </c>
      <c r="N391" t="s">
        <v>85</v>
      </c>
    </row>
    <row r="392" spans="1:14" x14ac:dyDescent="0.25">
      <c r="A392" t="s">
        <v>700</v>
      </c>
      <c r="B392" s="18">
        <v>46283</v>
      </c>
      <c r="C392" t="s">
        <v>263</v>
      </c>
      <c r="D392" t="s">
        <v>96</v>
      </c>
      <c r="E392" t="s">
        <v>390</v>
      </c>
      <c r="F392" t="s">
        <v>264</v>
      </c>
      <c r="G392" t="s">
        <v>56</v>
      </c>
      <c r="H392" t="s">
        <v>20</v>
      </c>
      <c r="I392" t="s">
        <v>31</v>
      </c>
      <c r="J392" t="s">
        <v>42</v>
      </c>
      <c r="K392" s="19">
        <v>75</v>
      </c>
      <c r="L392" s="20">
        <f>K392/60</f>
        <v>1.25</v>
      </c>
      <c r="M392" s="21">
        <v>165</v>
      </c>
      <c r="N392" t="s">
        <v>85</v>
      </c>
    </row>
    <row r="393" spans="1:14" x14ac:dyDescent="0.25">
      <c r="A393" t="s">
        <v>701</v>
      </c>
      <c r="B393" s="18">
        <v>46283</v>
      </c>
      <c r="C393" t="s">
        <v>263</v>
      </c>
      <c r="D393" t="s">
        <v>96</v>
      </c>
      <c r="E393" t="s">
        <v>93</v>
      </c>
      <c r="F393" t="s">
        <v>629</v>
      </c>
      <c r="G393" t="s">
        <v>53</v>
      </c>
      <c r="H393" t="s">
        <v>20</v>
      </c>
      <c r="I393" t="s">
        <v>30</v>
      </c>
      <c r="J393" t="s">
        <v>41</v>
      </c>
      <c r="K393" s="19">
        <v>60</v>
      </c>
      <c r="L393" s="20">
        <f>K393/60</f>
        <v>1</v>
      </c>
      <c r="M393" s="21">
        <v>130</v>
      </c>
      <c r="N393" t="s">
        <v>85</v>
      </c>
    </row>
    <row r="394" spans="1:14" x14ac:dyDescent="0.25">
      <c r="A394" t="s">
        <v>702</v>
      </c>
      <c r="B394" s="18">
        <v>46283</v>
      </c>
      <c r="C394" t="s">
        <v>263</v>
      </c>
      <c r="D394" t="s">
        <v>96</v>
      </c>
      <c r="E394" t="s">
        <v>390</v>
      </c>
      <c r="F394" t="s">
        <v>264</v>
      </c>
      <c r="G394" t="s">
        <v>52</v>
      </c>
      <c r="H394" t="s">
        <v>19</v>
      </c>
      <c r="I394" t="s">
        <v>28</v>
      </c>
      <c r="J394" t="s">
        <v>38</v>
      </c>
      <c r="K394" s="19">
        <v>75</v>
      </c>
      <c r="L394" s="20">
        <f>K394/60</f>
        <v>1.25</v>
      </c>
      <c r="M394" s="21">
        <v>150</v>
      </c>
      <c r="N394" t="s">
        <v>85</v>
      </c>
    </row>
    <row r="395" spans="1:14" x14ac:dyDescent="0.25">
      <c r="A395" t="s">
        <v>703</v>
      </c>
      <c r="B395" s="18">
        <v>46283</v>
      </c>
      <c r="C395" t="s">
        <v>263</v>
      </c>
      <c r="D395" t="s">
        <v>108</v>
      </c>
      <c r="E395" t="s">
        <v>277</v>
      </c>
      <c r="F395" t="s">
        <v>347</v>
      </c>
      <c r="G395" t="s">
        <v>50</v>
      </c>
      <c r="H395" t="s">
        <v>19</v>
      </c>
      <c r="I395" t="s">
        <v>29</v>
      </c>
      <c r="J395" t="s">
        <v>38</v>
      </c>
      <c r="K395" s="19">
        <v>75</v>
      </c>
      <c r="L395" s="20">
        <f>K395/60</f>
        <v>1.25</v>
      </c>
      <c r="M395" s="21">
        <v>160</v>
      </c>
      <c r="N395" t="s">
        <v>85</v>
      </c>
    </row>
    <row r="396" spans="1:14" x14ac:dyDescent="0.25">
      <c r="A396" t="s">
        <v>704</v>
      </c>
      <c r="B396" s="18">
        <v>46283</v>
      </c>
      <c r="C396" t="s">
        <v>263</v>
      </c>
      <c r="D396" t="s">
        <v>108</v>
      </c>
      <c r="E396" t="s">
        <v>174</v>
      </c>
      <c r="F396" t="s">
        <v>483</v>
      </c>
      <c r="G396" t="s">
        <v>58</v>
      </c>
      <c r="H396" t="s">
        <v>21</v>
      </c>
      <c r="I396" t="s">
        <v>32</v>
      </c>
      <c r="J396" t="s">
        <v>40</v>
      </c>
      <c r="K396" s="19">
        <v>45</v>
      </c>
      <c r="L396" s="20">
        <f>K396/60</f>
        <v>0.75</v>
      </c>
      <c r="M396" s="21">
        <v>95</v>
      </c>
      <c r="N396" t="s">
        <v>85</v>
      </c>
    </row>
    <row r="397" spans="1:14" x14ac:dyDescent="0.25">
      <c r="A397" t="s">
        <v>705</v>
      </c>
      <c r="B397" s="18">
        <v>46283</v>
      </c>
      <c r="C397" t="s">
        <v>263</v>
      </c>
      <c r="D397" t="s">
        <v>108</v>
      </c>
      <c r="E397" t="s">
        <v>111</v>
      </c>
      <c r="F397" t="s">
        <v>238</v>
      </c>
      <c r="G397" t="s">
        <v>57</v>
      </c>
      <c r="H397" t="s">
        <v>20</v>
      </c>
      <c r="I397" t="s">
        <v>30</v>
      </c>
      <c r="J397" t="s">
        <v>41</v>
      </c>
      <c r="K397" s="19">
        <v>30</v>
      </c>
      <c r="L397" s="20">
        <f>K397/60</f>
        <v>0.5</v>
      </c>
      <c r="M397" s="21">
        <v>70</v>
      </c>
      <c r="N397" t="s">
        <v>85</v>
      </c>
    </row>
    <row r="398" spans="1:14" x14ac:dyDescent="0.25">
      <c r="A398" t="s">
        <v>706</v>
      </c>
      <c r="B398" s="18">
        <v>46283</v>
      </c>
      <c r="C398" t="s">
        <v>263</v>
      </c>
      <c r="D398" t="s">
        <v>108</v>
      </c>
      <c r="E398" t="s">
        <v>174</v>
      </c>
      <c r="F398" t="s">
        <v>254</v>
      </c>
      <c r="G398" t="s">
        <v>58</v>
      </c>
      <c r="H398" t="s">
        <v>21</v>
      </c>
      <c r="I398" t="s">
        <v>28</v>
      </c>
      <c r="J398" t="s">
        <v>43</v>
      </c>
      <c r="K398" s="19">
        <v>45</v>
      </c>
      <c r="L398" s="20">
        <f>K398/60</f>
        <v>0.75</v>
      </c>
      <c r="M398" s="21">
        <v>95</v>
      </c>
      <c r="N398" t="s">
        <v>85</v>
      </c>
    </row>
    <row r="399" spans="1:14" x14ac:dyDescent="0.25">
      <c r="A399" t="s">
        <v>707</v>
      </c>
      <c r="B399" s="18">
        <v>46283</v>
      </c>
      <c r="C399" t="s">
        <v>263</v>
      </c>
      <c r="D399" t="s">
        <v>111</v>
      </c>
      <c r="E399" t="s">
        <v>112</v>
      </c>
      <c r="F399" t="s">
        <v>355</v>
      </c>
      <c r="G399" t="s">
        <v>55</v>
      </c>
      <c r="H399" t="s">
        <v>20</v>
      </c>
      <c r="I399" t="s">
        <v>31</v>
      </c>
      <c r="J399" t="s">
        <v>42</v>
      </c>
      <c r="K399" s="19">
        <v>60</v>
      </c>
      <c r="L399" s="20">
        <f>K399/60</f>
        <v>1</v>
      </c>
      <c r="M399" s="21">
        <v>150</v>
      </c>
      <c r="N399" t="s">
        <v>85</v>
      </c>
    </row>
    <row r="400" spans="1:14" x14ac:dyDescent="0.25">
      <c r="A400" t="s">
        <v>708</v>
      </c>
      <c r="B400" s="18">
        <v>46283</v>
      </c>
      <c r="C400" t="s">
        <v>263</v>
      </c>
      <c r="D400" t="s">
        <v>102</v>
      </c>
      <c r="E400" t="s">
        <v>285</v>
      </c>
      <c r="F400" t="s">
        <v>679</v>
      </c>
      <c r="G400" t="s">
        <v>59</v>
      </c>
      <c r="H400" t="s">
        <v>21</v>
      </c>
      <c r="I400" t="s">
        <v>32</v>
      </c>
      <c r="J400" t="s">
        <v>40</v>
      </c>
      <c r="K400" s="19">
        <v>75</v>
      </c>
      <c r="L400" s="20">
        <f>K400/60</f>
        <v>1.25</v>
      </c>
      <c r="M400" s="21">
        <v>150</v>
      </c>
      <c r="N400" t="s">
        <v>85</v>
      </c>
    </row>
    <row r="401" spans="1:14" x14ac:dyDescent="0.25">
      <c r="A401" t="s">
        <v>709</v>
      </c>
      <c r="B401" s="18">
        <v>46283</v>
      </c>
      <c r="C401" t="s">
        <v>263</v>
      </c>
      <c r="D401" t="s">
        <v>102</v>
      </c>
      <c r="E401" t="s">
        <v>673</v>
      </c>
      <c r="F401" t="s">
        <v>126</v>
      </c>
      <c r="G401" t="s">
        <v>54</v>
      </c>
      <c r="H401" t="s">
        <v>20</v>
      </c>
      <c r="I401" t="s">
        <v>30</v>
      </c>
      <c r="J401" t="s">
        <v>41</v>
      </c>
      <c r="K401" s="19">
        <v>50</v>
      </c>
      <c r="L401" s="20">
        <f>K401/60</f>
        <v>0.8333333333333334</v>
      </c>
      <c r="M401" s="21">
        <v>115</v>
      </c>
      <c r="N401" t="s">
        <v>85</v>
      </c>
    </row>
    <row r="402" spans="1:14" x14ac:dyDescent="0.25">
      <c r="A402" t="s">
        <v>710</v>
      </c>
      <c r="B402" s="18">
        <v>46283</v>
      </c>
      <c r="C402" t="s">
        <v>263</v>
      </c>
      <c r="D402" t="s">
        <v>102</v>
      </c>
      <c r="E402" t="s">
        <v>285</v>
      </c>
      <c r="F402" t="s">
        <v>120</v>
      </c>
      <c r="G402" t="s">
        <v>59</v>
      </c>
      <c r="H402" t="s">
        <v>21</v>
      </c>
      <c r="I402" t="s">
        <v>28</v>
      </c>
      <c r="J402" t="s">
        <v>43</v>
      </c>
      <c r="K402" s="19">
        <v>75</v>
      </c>
      <c r="L402" s="20">
        <f>K402/60</f>
        <v>1.25</v>
      </c>
      <c r="M402" s="21">
        <v>150</v>
      </c>
      <c r="N402" t="s">
        <v>85</v>
      </c>
    </row>
    <row r="403" spans="1:14" x14ac:dyDescent="0.25">
      <c r="A403" t="s">
        <v>711</v>
      </c>
      <c r="B403" s="18">
        <v>46283</v>
      </c>
      <c r="C403" t="s">
        <v>263</v>
      </c>
      <c r="D403" t="s">
        <v>112</v>
      </c>
      <c r="E403" t="s">
        <v>115</v>
      </c>
      <c r="F403" t="s">
        <v>129</v>
      </c>
      <c r="G403" t="s">
        <v>49</v>
      </c>
      <c r="H403" t="s">
        <v>19</v>
      </c>
      <c r="I403" t="s">
        <v>29</v>
      </c>
      <c r="J403" t="s">
        <v>38</v>
      </c>
      <c r="K403" s="19">
        <v>60</v>
      </c>
      <c r="L403" s="20">
        <f>K403/60</f>
        <v>1</v>
      </c>
      <c r="M403" s="21">
        <v>135</v>
      </c>
      <c r="N403" t="s">
        <v>85</v>
      </c>
    </row>
    <row r="404" spans="1:14" x14ac:dyDescent="0.25">
      <c r="A404" t="s">
        <v>712</v>
      </c>
      <c r="B404" s="18">
        <v>46283</v>
      </c>
      <c r="C404" t="s">
        <v>263</v>
      </c>
      <c r="D404" t="s">
        <v>119</v>
      </c>
      <c r="E404" t="s">
        <v>131</v>
      </c>
      <c r="F404" t="s">
        <v>657</v>
      </c>
      <c r="G404" t="s">
        <v>55</v>
      </c>
      <c r="H404" t="s">
        <v>20</v>
      </c>
      <c r="I404" t="s">
        <v>31</v>
      </c>
      <c r="J404" t="s">
        <v>42</v>
      </c>
      <c r="K404" s="19">
        <v>60</v>
      </c>
      <c r="L404" s="20">
        <f>K404/60</f>
        <v>1</v>
      </c>
      <c r="M404" s="21">
        <v>150</v>
      </c>
      <c r="N404" t="s">
        <v>85</v>
      </c>
    </row>
    <row r="405" spans="1:14" x14ac:dyDescent="0.25">
      <c r="A405" t="s">
        <v>713</v>
      </c>
      <c r="B405" s="18">
        <v>46283</v>
      </c>
      <c r="C405" t="s">
        <v>263</v>
      </c>
      <c r="D405" t="s">
        <v>115</v>
      </c>
      <c r="E405" t="s">
        <v>140</v>
      </c>
      <c r="F405" t="s">
        <v>714</v>
      </c>
      <c r="G405" t="s">
        <v>49</v>
      </c>
      <c r="H405" t="s">
        <v>19</v>
      </c>
      <c r="I405" t="s">
        <v>32</v>
      </c>
      <c r="J405" t="s">
        <v>39</v>
      </c>
      <c r="K405" s="19">
        <v>90</v>
      </c>
      <c r="L405" s="20">
        <f>K405/60</f>
        <v>1.5</v>
      </c>
      <c r="M405" s="21">
        <v>185</v>
      </c>
      <c r="N405" t="s">
        <v>85</v>
      </c>
    </row>
    <row r="406" spans="1:14" x14ac:dyDescent="0.25">
      <c r="A406" t="s">
        <v>715</v>
      </c>
      <c r="B406" s="18">
        <v>46283</v>
      </c>
      <c r="C406" t="s">
        <v>263</v>
      </c>
      <c r="D406" t="s">
        <v>115</v>
      </c>
      <c r="E406" t="s">
        <v>132</v>
      </c>
      <c r="F406" t="s">
        <v>353</v>
      </c>
      <c r="G406" t="s">
        <v>56</v>
      </c>
      <c r="H406" t="s">
        <v>20</v>
      </c>
      <c r="I406" t="s">
        <v>30</v>
      </c>
      <c r="J406" t="s">
        <v>41</v>
      </c>
      <c r="K406" s="19">
        <v>75</v>
      </c>
      <c r="L406" s="20">
        <f>K406/60</f>
        <v>1.25</v>
      </c>
      <c r="M406" s="21">
        <v>165</v>
      </c>
      <c r="N406" t="s">
        <v>85</v>
      </c>
    </row>
    <row r="407" spans="1:14" x14ac:dyDescent="0.25">
      <c r="A407" t="s">
        <v>716</v>
      </c>
      <c r="B407" s="18">
        <v>46283</v>
      </c>
      <c r="C407" t="s">
        <v>263</v>
      </c>
      <c r="D407" t="s">
        <v>115</v>
      </c>
      <c r="E407" t="s">
        <v>132</v>
      </c>
      <c r="F407" t="s">
        <v>717</v>
      </c>
      <c r="G407" t="s">
        <v>59</v>
      </c>
      <c r="H407" t="s">
        <v>21</v>
      </c>
      <c r="I407" t="s">
        <v>28</v>
      </c>
      <c r="J407" t="s">
        <v>43</v>
      </c>
      <c r="K407" s="19">
        <v>75</v>
      </c>
      <c r="L407" s="20">
        <f>K407/60</f>
        <v>1.25</v>
      </c>
      <c r="M407" s="21">
        <v>150</v>
      </c>
      <c r="N407" t="s">
        <v>85</v>
      </c>
    </row>
    <row r="408" spans="1:14" x14ac:dyDescent="0.25">
      <c r="A408" t="s">
        <v>718</v>
      </c>
      <c r="B408" s="18">
        <v>46283</v>
      </c>
      <c r="C408" t="s">
        <v>263</v>
      </c>
      <c r="D408" t="s">
        <v>131</v>
      </c>
      <c r="E408" t="s">
        <v>135</v>
      </c>
      <c r="F408" t="s">
        <v>306</v>
      </c>
      <c r="G408" t="s">
        <v>48</v>
      </c>
      <c r="H408" t="s">
        <v>19</v>
      </c>
      <c r="I408" t="s">
        <v>29</v>
      </c>
      <c r="J408" t="s">
        <v>40</v>
      </c>
      <c r="K408" s="19">
        <v>90</v>
      </c>
      <c r="L408" s="20">
        <f>K408/60</f>
        <v>1.5</v>
      </c>
      <c r="M408" s="21">
        <v>175</v>
      </c>
      <c r="N408" t="s">
        <v>85</v>
      </c>
    </row>
    <row r="409" spans="1:14" x14ac:dyDescent="0.25">
      <c r="A409" t="s">
        <v>719</v>
      </c>
      <c r="B409" s="18">
        <v>46283</v>
      </c>
      <c r="C409" t="s">
        <v>263</v>
      </c>
      <c r="D409" t="s">
        <v>128</v>
      </c>
      <c r="E409" t="s">
        <v>720</v>
      </c>
      <c r="F409" t="s">
        <v>690</v>
      </c>
      <c r="G409" t="s">
        <v>54</v>
      </c>
      <c r="H409" t="s">
        <v>20</v>
      </c>
      <c r="I409" t="s">
        <v>31</v>
      </c>
      <c r="J409" t="s">
        <v>42</v>
      </c>
      <c r="K409" s="19">
        <v>50</v>
      </c>
      <c r="L409" s="20">
        <f>K409/60</f>
        <v>0.8333333333333334</v>
      </c>
      <c r="M409" s="21">
        <v>115</v>
      </c>
      <c r="N409" t="s">
        <v>85</v>
      </c>
    </row>
    <row r="410" spans="1:14" x14ac:dyDescent="0.25">
      <c r="A410" t="s">
        <v>721</v>
      </c>
      <c r="B410" s="18">
        <v>46283</v>
      </c>
      <c r="C410" t="s">
        <v>263</v>
      </c>
      <c r="D410" t="s">
        <v>140</v>
      </c>
      <c r="E410" t="s">
        <v>143</v>
      </c>
      <c r="F410" t="s">
        <v>722</v>
      </c>
      <c r="G410" t="s">
        <v>53</v>
      </c>
      <c r="H410" t="s">
        <v>20</v>
      </c>
      <c r="I410" t="s">
        <v>30</v>
      </c>
      <c r="J410" t="s">
        <v>41</v>
      </c>
      <c r="K410" s="19">
        <v>60</v>
      </c>
      <c r="L410" s="20">
        <f>K410/60</f>
        <v>1</v>
      </c>
      <c r="M410" s="21">
        <v>130</v>
      </c>
      <c r="N410" t="s">
        <v>85</v>
      </c>
    </row>
    <row r="411" spans="1:14" x14ac:dyDescent="0.25">
      <c r="A411" t="s">
        <v>723</v>
      </c>
      <c r="B411" s="18">
        <v>46283</v>
      </c>
      <c r="C411" t="s">
        <v>263</v>
      </c>
      <c r="D411" t="s">
        <v>140</v>
      </c>
      <c r="E411" t="s">
        <v>143</v>
      </c>
      <c r="F411" t="s">
        <v>210</v>
      </c>
      <c r="G411" t="s">
        <v>49</v>
      </c>
      <c r="H411" t="s">
        <v>19</v>
      </c>
      <c r="I411" t="s">
        <v>28</v>
      </c>
      <c r="J411" t="s">
        <v>38</v>
      </c>
      <c r="K411" s="19">
        <v>60</v>
      </c>
      <c r="L411" s="20">
        <f>K411/60</f>
        <v>1</v>
      </c>
      <c r="M411" s="21">
        <v>135</v>
      </c>
      <c r="N411" t="s">
        <v>85</v>
      </c>
    </row>
    <row r="412" spans="1:14" x14ac:dyDescent="0.25">
      <c r="A412" t="s">
        <v>724</v>
      </c>
      <c r="B412" s="18">
        <v>46283</v>
      </c>
      <c r="C412" t="s">
        <v>263</v>
      </c>
      <c r="D412" t="s">
        <v>135</v>
      </c>
      <c r="E412" t="s">
        <v>141</v>
      </c>
      <c r="F412" t="s">
        <v>587</v>
      </c>
      <c r="G412" t="s">
        <v>48</v>
      </c>
      <c r="H412" t="s">
        <v>19</v>
      </c>
      <c r="I412" t="s">
        <v>32</v>
      </c>
      <c r="J412" t="s">
        <v>39</v>
      </c>
      <c r="K412" s="19">
        <v>60</v>
      </c>
      <c r="L412" s="20">
        <f>K412/60</f>
        <v>1</v>
      </c>
      <c r="M412" s="21">
        <v>125</v>
      </c>
      <c r="N412" t="s">
        <v>85</v>
      </c>
    </row>
    <row r="413" spans="1:14" x14ac:dyDescent="0.25">
      <c r="A413" t="s">
        <v>725</v>
      </c>
      <c r="B413" s="18">
        <v>46283</v>
      </c>
      <c r="C413" t="s">
        <v>263</v>
      </c>
      <c r="D413" t="s">
        <v>143</v>
      </c>
      <c r="E413" t="s">
        <v>154</v>
      </c>
      <c r="F413" t="s">
        <v>571</v>
      </c>
      <c r="G413" t="s">
        <v>48</v>
      </c>
      <c r="H413" t="s">
        <v>19</v>
      </c>
      <c r="I413" t="s">
        <v>29</v>
      </c>
      <c r="J413" t="s">
        <v>40</v>
      </c>
      <c r="K413" s="19">
        <v>90</v>
      </c>
      <c r="L413" s="20">
        <f>K413/60</f>
        <v>1.5</v>
      </c>
      <c r="M413" s="21">
        <v>175</v>
      </c>
      <c r="N413" t="s">
        <v>85</v>
      </c>
    </row>
    <row r="414" spans="1:14" x14ac:dyDescent="0.25">
      <c r="A414" t="s">
        <v>726</v>
      </c>
      <c r="B414" s="18">
        <v>46283</v>
      </c>
      <c r="C414" t="s">
        <v>263</v>
      </c>
      <c r="D414" t="s">
        <v>143</v>
      </c>
      <c r="E414" t="s">
        <v>148</v>
      </c>
      <c r="F414" t="s">
        <v>286</v>
      </c>
      <c r="G414" t="s">
        <v>56</v>
      </c>
      <c r="H414" t="s">
        <v>20</v>
      </c>
      <c r="I414" t="s">
        <v>31</v>
      </c>
      <c r="J414" t="s">
        <v>42</v>
      </c>
      <c r="K414" s="19">
        <v>75</v>
      </c>
      <c r="L414" s="20">
        <f>K414/60</f>
        <v>1.25</v>
      </c>
      <c r="M414" s="21">
        <v>165</v>
      </c>
      <c r="N414" t="s">
        <v>85</v>
      </c>
    </row>
    <row r="415" spans="1:14" x14ac:dyDescent="0.25">
      <c r="A415" t="s">
        <v>727</v>
      </c>
      <c r="B415" s="18">
        <v>46283</v>
      </c>
      <c r="C415" t="s">
        <v>263</v>
      </c>
      <c r="D415" t="s">
        <v>141</v>
      </c>
      <c r="E415" t="s">
        <v>154</v>
      </c>
      <c r="F415" t="s">
        <v>201</v>
      </c>
      <c r="G415" t="s">
        <v>53</v>
      </c>
      <c r="H415" t="s">
        <v>20</v>
      </c>
      <c r="I415" t="s">
        <v>30</v>
      </c>
      <c r="J415" t="s">
        <v>41</v>
      </c>
      <c r="K415" s="19">
        <v>60</v>
      </c>
      <c r="L415" s="20">
        <f>K415/60</f>
        <v>1</v>
      </c>
      <c r="M415" s="21">
        <v>130</v>
      </c>
      <c r="N415" t="s">
        <v>85</v>
      </c>
    </row>
    <row r="416" spans="1:14" x14ac:dyDescent="0.25">
      <c r="A416" t="s">
        <v>728</v>
      </c>
      <c r="B416" s="18">
        <v>46283</v>
      </c>
      <c r="C416" t="s">
        <v>263</v>
      </c>
      <c r="D416" t="s">
        <v>141</v>
      </c>
      <c r="E416" t="s">
        <v>154</v>
      </c>
      <c r="F416" t="s">
        <v>729</v>
      </c>
      <c r="G416" t="s">
        <v>48</v>
      </c>
      <c r="H416" t="s">
        <v>19</v>
      </c>
      <c r="I416" t="s">
        <v>28</v>
      </c>
      <c r="J416" t="s">
        <v>38</v>
      </c>
      <c r="K416" s="19">
        <v>60</v>
      </c>
      <c r="L416" s="20">
        <f>K416/60</f>
        <v>1</v>
      </c>
      <c r="M416" s="21">
        <v>125</v>
      </c>
      <c r="N416" t="s">
        <v>85</v>
      </c>
    </row>
    <row r="417" spans="1:14" x14ac:dyDescent="0.25">
      <c r="A417" t="s">
        <v>730</v>
      </c>
      <c r="B417" s="18">
        <v>46283</v>
      </c>
      <c r="C417" t="s">
        <v>263</v>
      </c>
      <c r="D417" t="s">
        <v>151</v>
      </c>
      <c r="E417" t="s">
        <v>156</v>
      </c>
      <c r="F417" t="s">
        <v>714</v>
      </c>
      <c r="G417" t="s">
        <v>58</v>
      </c>
      <c r="H417" t="s">
        <v>21</v>
      </c>
      <c r="I417" t="s">
        <v>32</v>
      </c>
      <c r="J417" t="s">
        <v>43</v>
      </c>
      <c r="K417" s="19">
        <v>45</v>
      </c>
      <c r="L417" s="20">
        <f>K417/60</f>
        <v>0.75</v>
      </c>
      <c r="M417" s="21">
        <v>95</v>
      </c>
      <c r="N417" t="s">
        <v>117</v>
      </c>
    </row>
    <row r="418" spans="1:14" x14ac:dyDescent="0.25">
      <c r="A418" t="s">
        <v>731</v>
      </c>
      <c r="B418" s="18">
        <v>46283</v>
      </c>
      <c r="C418" t="s">
        <v>263</v>
      </c>
      <c r="D418" t="s">
        <v>154</v>
      </c>
      <c r="E418" t="s">
        <v>165</v>
      </c>
      <c r="F418" t="s">
        <v>144</v>
      </c>
      <c r="G418" t="s">
        <v>53</v>
      </c>
      <c r="H418" t="s">
        <v>20</v>
      </c>
      <c r="I418" t="s">
        <v>31</v>
      </c>
      <c r="J418" t="s">
        <v>42</v>
      </c>
      <c r="K418" s="19">
        <v>60</v>
      </c>
      <c r="L418" s="20">
        <f>K418/60</f>
        <v>1</v>
      </c>
      <c r="M418" s="21">
        <v>130</v>
      </c>
      <c r="N418" t="s">
        <v>85</v>
      </c>
    </row>
    <row r="419" spans="1:14" x14ac:dyDescent="0.25">
      <c r="A419" t="s">
        <v>732</v>
      </c>
      <c r="B419" s="18">
        <v>46283</v>
      </c>
      <c r="C419" t="s">
        <v>263</v>
      </c>
      <c r="D419" t="s">
        <v>159</v>
      </c>
      <c r="E419" t="s">
        <v>162</v>
      </c>
      <c r="F419" t="s">
        <v>733</v>
      </c>
      <c r="G419" t="s">
        <v>49</v>
      </c>
      <c r="H419" t="s">
        <v>19</v>
      </c>
      <c r="I419" t="s">
        <v>32</v>
      </c>
      <c r="J419" t="s">
        <v>39</v>
      </c>
      <c r="K419" s="19">
        <v>60</v>
      </c>
      <c r="L419" s="20">
        <f>K419/60</f>
        <v>1</v>
      </c>
      <c r="M419" s="21">
        <v>135</v>
      </c>
      <c r="N419" t="s">
        <v>85</v>
      </c>
    </row>
    <row r="420" spans="1:14" x14ac:dyDescent="0.25">
      <c r="A420" t="s">
        <v>734</v>
      </c>
      <c r="B420" s="18">
        <v>46283</v>
      </c>
      <c r="C420" t="s">
        <v>263</v>
      </c>
      <c r="D420" t="s">
        <v>159</v>
      </c>
      <c r="E420" t="s">
        <v>162</v>
      </c>
      <c r="F420" t="s">
        <v>735</v>
      </c>
      <c r="G420" t="s">
        <v>55</v>
      </c>
      <c r="H420" t="s">
        <v>20</v>
      </c>
      <c r="I420" t="s">
        <v>30</v>
      </c>
      <c r="J420" t="s">
        <v>41</v>
      </c>
      <c r="K420" s="19">
        <v>60</v>
      </c>
      <c r="L420" s="20">
        <f>K420/60</f>
        <v>1</v>
      </c>
      <c r="M420" s="21">
        <v>150</v>
      </c>
      <c r="N420" t="s">
        <v>85</v>
      </c>
    </row>
    <row r="421" spans="1:14" x14ac:dyDescent="0.25">
      <c r="A421" t="s">
        <v>736</v>
      </c>
      <c r="B421" s="18">
        <v>46283</v>
      </c>
      <c r="C421" t="s">
        <v>263</v>
      </c>
      <c r="D421" t="s">
        <v>159</v>
      </c>
      <c r="E421" t="s">
        <v>162</v>
      </c>
      <c r="F421" t="s">
        <v>737</v>
      </c>
      <c r="G421" t="s">
        <v>51</v>
      </c>
      <c r="H421" t="s">
        <v>19</v>
      </c>
      <c r="I421" t="s">
        <v>28</v>
      </c>
      <c r="J421" t="s">
        <v>38</v>
      </c>
      <c r="K421" s="19">
        <v>60</v>
      </c>
      <c r="L421" s="20">
        <f>K421/60</f>
        <v>1</v>
      </c>
      <c r="M421" s="21">
        <v>130</v>
      </c>
      <c r="N421" t="s">
        <v>85</v>
      </c>
    </row>
    <row r="422" spans="1:14" x14ac:dyDescent="0.25">
      <c r="A422" t="s">
        <v>738</v>
      </c>
      <c r="B422" s="18">
        <v>46284</v>
      </c>
      <c r="C422" t="s">
        <v>313</v>
      </c>
      <c r="D422" t="s">
        <v>314</v>
      </c>
      <c r="E422" t="s">
        <v>82</v>
      </c>
      <c r="F422" t="s">
        <v>739</v>
      </c>
      <c r="G422" t="s">
        <v>49</v>
      </c>
      <c r="H422" t="s">
        <v>19</v>
      </c>
      <c r="I422" t="s">
        <v>28</v>
      </c>
      <c r="J422" t="s">
        <v>38</v>
      </c>
      <c r="K422" s="19">
        <v>60</v>
      </c>
      <c r="L422" s="20">
        <f>K422/60</f>
        <v>1</v>
      </c>
      <c r="M422" s="21">
        <v>135</v>
      </c>
      <c r="N422" t="s">
        <v>85</v>
      </c>
    </row>
    <row r="423" spans="1:14" x14ac:dyDescent="0.25">
      <c r="A423" t="s">
        <v>740</v>
      </c>
      <c r="B423" s="18">
        <v>46284</v>
      </c>
      <c r="C423" t="s">
        <v>313</v>
      </c>
      <c r="D423" t="s">
        <v>318</v>
      </c>
      <c r="E423" t="s">
        <v>321</v>
      </c>
      <c r="F423" t="s">
        <v>126</v>
      </c>
      <c r="G423" t="s">
        <v>56</v>
      </c>
      <c r="H423" t="s">
        <v>20</v>
      </c>
      <c r="I423" t="s">
        <v>31</v>
      </c>
      <c r="J423" t="s">
        <v>42</v>
      </c>
      <c r="K423" s="19">
        <v>75</v>
      </c>
      <c r="L423" s="20">
        <f>K423/60</f>
        <v>1.25</v>
      </c>
      <c r="M423" s="21">
        <v>165</v>
      </c>
      <c r="N423" t="s">
        <v>85</v>
      </c>
    </row>
    <row r="424" spans="1:14" x14ac:dyDescent="0.25">
      <c r="A424" t="s">
        <v>741</v>
      </c>
      <c r="B424" s="18">
        <v>46284</v>
      </c>
      <c r="C424" t="s">
        <v>313</v>
      </c>
      <c r="D424" t="s">
        <v>318</v>
      </c>
      <c r="E424" t="s">
        <v>321</v>
      </c>
      <c r="F424" t="s">
        <v>280</v>
      </c>
      <c r="G424" t="s">
        <v>56</v>
      </c>
      <c r="H424" t="s">
        <v>20</v>
      </c>
      <c r="I424" t="s">
        <v>30</v>
      </c>
      <c r="J424" t="s">
        <v>41</v>
      </c>
      <c r="K424" s="19">
        <v>75</v>
      </c>
      <c r="L424" s="20">
        <f>K424/60</f>
        <v>1.25</v>
      </c>
      <c r="M424" s="21">
        <v>165</v>
      </c>
      <c r="N424" t="s">
        <v>85</v>
      </c>
    </row>
    <row r="425" spans="1:14" x14ac:dyDescent="0.25">
      <c r="A425" t="s">
        <v>742</v>
      </c>
      <c r="B425" s="18">
        <v>46284</v>
      </c>
      <c r="C425" t="s">
        <v>313</v>
      </c>
      <c r="D425" t="s">
        <v>318</v>
      </c>
      <c r="E425" t="s">
        <v>535</v>
      </c>
      <c r="F425" t="s">
        <v>448</v>
      </c>
      <c r="G425" t="s">
        <v>61</v>
      </c>
      <c r="H425" t="s">
        <v>21</v>
      </c>
      <c r="I425" t="s">
        <v>32</v>
      </c>
      <c r="J425" t="s">
        <v>43</v>
      </c>
      <c r="K425" s="19">
        <v>45</v>
      </c>
      <c r="L425" s="20">
        <f>K425/60</f>
        <v>0.75</v>
      </c>
      <c r="M425" s="21">
        <v>95</v>
      </c>
      <c r="N425" t="s">
        <v>85</v>
      </c>
    </row>
    <row r="426" spans="1:14" x14ac:dyDescent="0.25">
      <c r="A426" t="s">
        <v>743</v>
      </c>
      <c r="B426" s="18">
        <v>46284</v>
      </c>
      <c r="C426" t="s">
        <v>313</v>
      </c>
      <c r="D426" t="s">
        <v>318</v>
      </c>
      <c r="E426" t="s">
        <v>96</v>
      </c>
      <c r="F426" t="s">
        <v>123</v>
      </c>
      <c r="G426" t="s">
        <v>51</v>
      </c>
      <c r="H426" t="s">
        <v>19</v>
      </c>
      <c r="I426" t="s">
        <v>33</v>
      </c>
      <c r="J426" t="s">
        <v>39</v>
      </c>
      <c r="K426" s="19">
        <v>60</v>
      </c>
      <c r="L426" s="20">
        <f>K426/60</f>
        <v>1</v>
      </c>
      <c r="M426" s="21">
        <v>130</v>
      </c>
      <c r="N426" t="s">
        <v>85</v>
      </c>
    </row>
    <row r="427" spans="1:14" x14ac:dyDescent="0.25">
      <c r="A427" t="s">
        <v>744</v>
      </c>
      <c r="B427" s="18">
        <v>46284</v>
      </c>
      <c r="C427" t="s">
        <v>313</v>
      </c>
      <c r="D427" t="s">
        <v>96</v>
      </c>
      <c r="E427" t="s">
        <v>93</v>
      </c>
      <c r="F427" t="s">
        <v>602</v>
      </c>
      <c r="G427" t="s">
        <v>48</v>
      </c>
      <c r="H427" t="s">
        <v>19</v>
      </c>
      <c r="I427" t="s">
        <v>28</v>
      </c>
      <c r="J427" t="s">
        <v>38</v>
      </c>
      <c r="K427" s="19">
        <v>60</v>
      </c>
      <c r="L427" s="20">
        <f>K427/60</f>
        <v>1</v>
      </c>
      <c r="M427" s="21">
        <v>125</v>
      </c>
      <c r="N427" t="s">
        <v>85</v>
      </c>
    </row>
    <row r="428" spans="1:14" x14ac:dyDescent="0.25">
      <c r="A428" t="s">
        <v>745</v>
      </c>
      <c r="B428" s="18">
        <v>46284</v>
      </c>
      <c r="C428" t="s">
        <v>313</v>
      </c>
      <c r="D428" t="s">
        <v>90</v>
      </c>
      <c r="E428" t="s">
        <v>327</v>
      </c>
      <c r="F428" t="s">
        <v>746</v>
      </c>
      <c r="G428" t="s">
        <v>54</v>
      </c>
      <c r="H428" t="s">
        <v>20</v>
      </c>
      <c r="I428" t="s">
        <v>31</v>
      </c>
      <c r="J428" t="s">
        <v>42</v>
      </c>
      <c r="K428" s="19">
        <v>50</v>
      </c>
      <c r="L428" s="20">
        <f>K428/60</f>
        <v>0.8333333333333334</v>
      </c>
      <c r="M428" s="21">
        <v>115</v>
      </c>
      <c r="N428" t="s">
        <v>85</v>
      </c>
    </row>
    <row r="429" spans="1:14" x14ac:dyDescent="0.25">
      <c r="A429" t="s">
        <v>747</v>
      </c>
      <c r="B429" s="18">
        <v>46284</v>
      </c>
      <c r="C429" t="s">
        <v>313</v>
      </c>
      <c r="D429" t="s">
        <v>90</v>
      </c>
      <c r="E429" t="s">
        <v>327</v>
      </c>
      <c r="F429" t="s">
        <v>748</v>
      </c>
      <c r="G429" t="s">
        <v>54</v>
      </c>
      <c r="H429" t="s">
        <v>20</v>
      </c>
      <c r="I429" t="s">
        <v>30</v>
      </c>
      <c r="J429" t="s">
        <v>41</v>
      </c>
      <c r="K429" s="19">
        <v>50</v>
      </c>
      <c r="L429" s="20">
        <f>K429/60</f>
        <v>0.8333333333333334</v>
      </c>
      <c r="M429" s="21">
        <v>115</v>
      </c>
      <c r="N429" t="s">
        <v>85</v>
      </c>
    </row>
    <row r="430" spans="1:14" x14ac:dyDescent="0.25">
      <c r="A430" t="s">
        <v>749</v>
      </c>
      <c r="B430" s="18">
        <v>46284</v>
      </c>
      <c r="C430" t="s">
        <v>313</v>
      </c>
      <c r="D430" t="s">
        <v>90</v>
      </c>
      <c r="E430" t="s">
        <v>108</v>
      </c>
      <c r="F430" t="s">
        <v>210</v>
      </c>
      <c r="G430" t="s">
        <v>48</v>
      </c>
      <c r="H430" t="s">
        <v>19</v>
      </c>
      <c r="I430" t="s">
        <v>32</v>
      </c>
      <c r="J430" t="s">
        <v>40</v>
      </c>
      <c r="K430" s="19">
        <v>60</v>
      </c>
      <c r="L430" s="20">
        <f>K430/60</f>
        <v>1</v>
      </c>
      <c r="M430" s="21">
        <v>125</v>
      </c>
      <c r="N430" t="s">
        <v>85</v>
      </c>
    </row>
    <row r="431" spans="1:14" x14ac:dyDescent="0.25">
      <c r="A431" t="s">
        <v>750</v>
      </c>
      <c r="B431" s="18">
        <v>46284</v>
      </c>
      <c r="C431" t="s">
        <v>313</v>
      </c>
      <c r="D431" t="s">
        <v>90</v>
      </c>
      <c r="E431" t="s">
        <v>108</v>
      </c>
      <c r="F431" t="s">
        <v>611</v>
      </c>
      <c r="G431" t="s">
        <v>48</v>
      </c>
      <c r="H431" t="s">
        <v>19</v>
      </c>
      <c r="I431" t="s">
        <v>33</v>
      </c>
      <c r="J431" t="s">
        <v>39</v>
      </c>
      <c r="K431" s="19">
        <v>60</v>
      </c>
      <c r="L431" s="20">
        <f>K431/60</f>
        <v>1</v>
      </c>
      <c r="M431" s="21">
        <v>125</v>
      </c>
      <c r="N431" t="s">
        <v>85</v>
      </c>
    </row>
    <row r="432" spans="1:14" x14ac:dyDescent="0.25">
      <c r="A432" t="s">
        <v>751</v>
      </c>
      <c r="B432" s="18">
        <v>46284</v>
      </c>
      <c r="C432" t="s">
        <v>313</v>
      </c>
      <c r="D432" t="s">
        <v>108</v>
      </c>
      <c r="E432" t="s">
        <v>102</v>
      </c>
      <c r="F432" t="s">
        <v>679</v>
      </c>
      <c r="G432" t="s">
        <v>49</v>
      </c>
      <c r="H432" t="s">
        <v>19</v>
      </c>
      <c r="I432" t="s">
        <v>28</v>
      </c>
      <c r="J432" t="s">
        <v>38</v>
      </c>
      <c r="K432" s="19">
        <v>60</v>
      </c>
      <c r="L432" s="20">
        <f>K432/60</f>
        <v>1</v>
      </c>
      <c r="M432" s="21">
        <v>135</v>
      </c>
      <c r="N432" t="s">
        <v>85</v>
      </c>
    </row>
    <row r="433" spans="1:14" x14ac:dyDescent="0.25">
      <c r="A433" t="s">
        <v>752</v>
      </c>
      <c r="B433" s="18">
        <v>46284</v>
      </c>
      <c r="C433" t="s">
        <v>313</v>
      </c>
      <c r="D433" t="s">
        <v>111</v>
      </c>
      <c r="E433" t="s">
        <v>112</v>
      </c>
      <c r="F433" t="s">
        <v>367</v>
      </c>
      <c r="G433" t="s">
        <v>53</v>
      </c>
      <c r="H433" t="s">
        <v>20</v>
      </c>
      <c r="I433" t="s">
        <v>31</v>
      </c>
      <c r="J433" t="s">
        <v>41</v>
      </c>
      <c r="K433" s="19">
        <v>60</v>
      </c>
      <c r="L433" s="20">
        <f>K433/60</f>
        <v>1</v>
      </c>
      <c r="M433" s="21">
        <v>130</v>
      </c>
      <c r="N433" t="s">
        <v>85</v>
      </c>
    </row>
    <row r="434" spans="1:14" x14ac:dyDescent="0.25">
      <c r="A434" t="s">
        <v>753</v>
      </c>
      <c r="B434" s="18">
        <v>46284</v>
      </c>
      <c r="C434" t="s">
        <v>313</v>
      </c>
      <c r="D434" t="s">
        <v>111</v>
      </c>
      <c r="E434" t="s">
        <v>112</v>
      </c>
      <c r="F434" t="s">
        <v>306</v>
      </c>
      <c r="G434" t="s">
        <v>55</v>
      </c>
      <c r="H434" t="s">
        <v>20</v>
      </c>
      <c r="I434" t="s">
        <v>30</v>
      </c>
      <c r="J434" t="s">
        <v>41</v>
      </c>
      <c r="K434" s="19">
        <v>60</v>
      </c>
      <c r="L434" s="20">
        <f>K434/60</f>
        <v>1</v>
      </c>
      <c r="M434" s="21">
        <v>150</v>
      </c>
      <c r="N434" t="s">
        <v>117</v>
      </c>
    </row>
    <row r="435" spans="1:14" x14ac:dyDescent="0.25">
      <c r="A435" t="s">
        <v>754</v>
      </c>
      <c r="B435" s="18">
        <v>46284</v>
      </c>
      <c r="C435" t="s">
        <v>313</v>
      </c>
      <c r="D435" t="s">
        <v>111</v>
      </c>
      <c r="E435" t="s">
        <v>377</v>
      </c>
      <c r="F435" t="s">
        <v>755</v>
      </c>
      <c r="G435" t="s">
        <v>59</v>
      </c>
      <c r="H435" t="s">
        <v>21</v>
      </c>
      <c r="I435" t="s">
        <v>32</v>
      </c>
      <c r="J435" t="s">
        <v>43</v>
      </c>
      <c r="K435" s="19">
        <v>75</v>
      </c>
      <c r="L435" s="20">
        <f>K435/60</f>
        <v>1.25</v>
      </c>
      <c r="M435" s="21">
        <v>150</v>
      </c>
      <c r="N435" t="s">
        <v>85</v>
      </c>
    </row>
    <row r="436" spans="1:14" x14ac:dyDescent="0.25">
      <c r="A436" t="s">
        <v>756</v>
      </c>
      <c r="B436" s="18">
        <v>46284</v>
      </c>
      <c r="C436" t="s">
        <v>313</v>
      </c>
      <c r="D436" t="s">
        <v>111</v>
      </c>
      <c r="E436" t="s">
        <v>112</v>
      </c>
      <c r="F436" t="s">
        <v>448</v>
      </c>
      <c r="G436" t="s">
        <v>48</v>
      </c>
      <c r="H436" t="s">
        <v>19</v>
      </c>
      <c r="I436" t="s">
        <v>33</v>
      </c>
      <c r="J436" t="s">
        <v>39</v>
      </c>
      <c r="K436" s="19">
        <v>60</v>
      </c>
      <c r="L436" s="20">
        <f>K436/60</f>
        <v>1</v>
      </c>
      <c r="M436" s="21">
        <v>125</v>
      </c>
      <c r="N436" t="s">
        <v>85</v>
      </c>
    </row>
    <row r="437" spans="1:14" x14ac:dyDescent="0.25">
      <c r="A437" t="s">
        <v>757</v>
      </c>
      <c r="B437" s="18">
        <v>46284</v>
      </c>
      <c r="C437" t="s">
        <v>313</v>
      </c>
      <c r="D437" t="s">
        <v>112</v>
      </c>
      <c r="E437" t="s">
        <v>115</v>
      </c>
      <c r="F437" t="s">
        <v>203</v>
      </c>
      <c r="G437" t="s">
        <v>48</v>
      </c>
      <c r="H437" t="s">
        <v>19</v>
      </c>
      <c r="I437" t="s">
        <v>29</v>
      </c>
      <c r="J437" t="s">
        <v>40</v>
      </c>
      <c r="K437" s="19">
        <v>60</v>
      </c>
      <c r="L437" s="20">
        <f>K437/60</f>
        <v>1</v>
      </c>
      <c r="M437" s="21">
        <v>125</v>
      </c>
      <c r="N437" t="s">
        <v>85</v>
      </c>
    </row>
    <row r="438" spans="1:14" x14ac:dyDescent="0.25">
      <c r="A438" t="s">
        <v>758</v>
      </c>
      <c r="B438" s="18">
        <v>46284</v>
      </c>
      <c r="C438" t="s">
        <v>313</v>
      </c>
      <c r="D438" t="s">
        <v>112</v>
      </c>
      <c r="E438" t="s">
        <v>131</v>
      </c>
      <c r="F438" t="s">
        <v>759</v>
      </c>
      <c r="G438" t="s">
        <v>60</v>
      </c>
      <c r="H438" t="s">
        <v>21</v>
      </c>
      <c r="I438" t="s">
        <v>28</v>
      </c>
      <c r="J438" t="s">
        <v>43</v>
      </c>
      <c r="K438" s="19">
        <v>90</v>
      </c>
      <c r="L438" s="20">
        <f>K438/60</f>
        <v>1.5</v>
      </c>
      <c r="M438" s="21">
        <v>195</v>
      </c>
      <c r="N438" t="s">
        <v>117</v>
      </c>
    </row>
    <row r="439" spans="1:14" x14ac:dyDescent="0.25">
      <c r="A439" t="s">
        <v>760</v>
      </c>
      <c r="B439" s="18">
        <v>46284</v>
      </c>
      <c r="C439" t="s">
        <v>313</v>
      </c>
      <c r="D439" t="s">
        <v>119</v>
      </c>
      <c r="E439" t="s">
        <v>128</v>
      </c>
      <c r="F439" t="s">
        <v>560</v>
      </c>
      <c r="G439" t="s">
        <v>60</v>
      </c>
      <c r="H439" t="s">
        <v>21</v>
      </c>
      <c r="I439" t="s">
        <v>31</v>
      </c>
      <c r="J439" t="s">
        <v>43</v>
      </c>
      <c r="K439" s="19">
        <v>90</v>
      </c>
      <c r="L439" s="20">
        <f>K439/60</f>
        <v>1.5</v>
      </c>
      <c r="M439" s="21">
        <v>195</v>
      </c>
      <c r="N439" t="s">
        <v>85</v>
      </c>
    </row>
    <row r="440" spans="1:14" x14ac:dyDescent="0.25">
      <c r="A440" t="s">
        <v>761</v>
      </c>
      <c r="B440" s="18">
        <v>46284</v>
      </c>
      <c r="C440" t="s">
        <v>313</v>
      </c>
      <c r="D440" t="s">
        <v>119</v>
      </c>
      <c r="E440" t="s">
        <v>505</v>
      </c>
      <c r="F440" t="s">
        <v>280</v>
      </c>
      <c r="G440" t="s">
        <v>54</v>
      </c>
      <c r="H440" t="s">
        <v>20</v>
      </c>
      <c r="I440" t="s">
        <v>30</v>
      </c>
      <c r="J440" t="s">
        <v>41</v>
      </c>
      <c r="K440" s="19">
        <v>50</v>
      </c>
      <c r="L440" s="20">
        <f>K440/60</f>
        <v>0.8333333333333334</v>
      </c>
      <c r="M440" s="21">
        <v>115</v>
      </c>
      <c r="N440" t="s">
        <v>117</v>
      </c>
    </row>
    <row r="441" spans="1:14" x14ac:dyDescent="0.25">
      <c r="A441" t="s">
        <v>762</v>
      </c>
      <c r="B441" s="18">
        <v>46284</v>
      </c>
      <c r="C441" t="s">
        <v>313</v>
      </c>
      <c r="D441" t="s">
        <v>119</v>
      </c>
      <c r="E441" t="s">
        <v>131</v>
      </c>
      <c r="F441" t="s">
        <v>763</v>
      </c>
      <c r="G441" t="s">
        <v>48</v>
      </c>
      <c r="H441" t="s">
        <v>19</v>
      </c>
      <c r="I441" t="s">
        <v>32</v>
      </c>
      <c r="J441" t="s">
        <v>38</v>
      </c>
      <c r="K441" s="19">
        <v>60</v>
      </c>
      <c r="L441" s="20">
        <f>K441/60</f>
        <v>1</v>
      </c>
      <c r="M441" s="21">
        <v>125</v>
      </c>
      <c r="N441" t="s">
        <v>85</v>
      </c>
    </row>
    <row r="442" spans="1:14" x14ac:dyDescent="0.25">
      <c r="A442" t="s">
        <v>764</v>
      </c>
      <c r="B442" s="18">
        <v>46284</v>
      </c>
      <c r="C442" t="s">
        <v>313</v>
      </c>
      <c r="D442" t="s">
        <v>128</v>
      </c>
      <c r="E442" t="s">
        <v>135</v>
      </c>
      <c r="F442" t="s">
        <v>660</v>
      </c>
      <c r="G442" t="s">
        <v>53</v>
      </c>
      <c r="H442" t="s">
        <v>20</v>
      </c>
      <c r="I442" t="s">
        <v>30</v>
      </c>
      <c r="J442" t="s">
        <v>41</v>
      </c>
      <c r="K442" s="19">
        <v>60</v>
      </c>
      <c r="L442" s="20">
        <f>K442/60</f>
        <v>1</v>
      </c>
      <c r="M442" s="21">
        <v>130</v>
      </c>
      <c r="N442" t="s">
        <v>85</v>
      </c>
    </row>
    <row r="443" spans="1:14" x14ac:dyDescent="0.25">
      <c r="A443" t="s">
        <v>765</v>
      </c>
      <c r="B443" s="18">
        <v>46284</v>
      </c>
      <c r="C443" t="s">
        <v>313</v>
      </c>
      <c r="D443" t="s">
        <v>128</v>
      </c>
      <c r="E443" t="s">
        <v>135</v>
      </c>
      <c r="F443" t="s">
        <v>766</v>
      </c>
      <c r="G443" t="s">
        <v>48</v>
      </c>
      <c r="H443" t="s">
        <v>19</v>
      </c>
      <c r="I443" t="s">
        <v>32</v>
      </c>
      <c r="J443" t="s">
        <v>40</v>
      </c>
      <c r="K443" s="19">
        <v>60</v>
      </c>
      <c r="L443" s="20">
        <f>K443/60</f>
        <v>1</v>
      </c>
      <c r="M443" s="21">
        <v>125</v>
      </c>
      <c r="N443" t="s">
        <v>85</v>
      </c>
    </row>
    <row r="444" spans="1:14" x14ac:dyDescent="0.25">
      <c r="A444" t="s">
        <v>767</v>
      </c>
      <c r="B444" s="18">
        <v>46284</v>
      </c>
      <c r="C444" t="s">
        <v>313</v>
      </c>
      <c r="D444" t="s">
        <v>128</v>
      </c>
      <c r="E444" t="s">
        <v>135</v>
      </c>
      <c r="F444" t="s">
        <v>163</v>
      </c>
      <c r="G444" t="s">
        <v>49</v>
      </c>
      <c r="H444" t="s">
        <v>19</v>
      </c>
      <c r="I444" t="s">
        <v>33</v>
      </c>
      <c r="J444" t="s">
        <v>39</v>
      </c>
      <c r="K444" s="19">
        <v>60</v>
      </c>
      <c r="L444" s="20">
        <f>K444/60</f>
        <v>1</v>
      </c>
      <c r="M444" s="21">
        <v>135</v>
      </c>
      <c r="N444" t="s">
        <v>85</v>
      </c>
    </row>
    <row r="445" spans="1:14" x14ac:dyDescent="0.25">
      <c r="A445" t="s">
        <v>768</v>
      </c>
      <c r="B445" s="18">
        <v>46284</v>
      </c>
      <c r="C445" t="s">
        <v>313</v>
      </c>
      <c r="D445" t="s">
        <v>128</v>
      </c>
      <c r="E445" t="s">
        <v>135</v>
      </c>
      <c r="F445" t="s">
        <v>280</v>
      </c>
      <c r="G445" t="s">
        <v>51</v>
      </c>
      <c r="H445" t="s">
        <v>19</v>
      </c>
      <c r="I445" t="s">
        <v>28</v>
      </c>
      <c r="J445" t="s">
        <v>38</v>
      </c>
      <c r="K445" s="19">
        <v>60</v>
      </c>
      <c r="L445" s="20">
        <f>K445/60</f>
        <v>1</v>
      </c>
      <c r="M445" s="21">
        <v>130</v>
      </c>
      <c r="N445" t="s">
        <v>85</v>
      </c>
    </row>
    <row r="446" spans="1:14" x14ac:dyDescent="0.25">
      <c r="A446" t="s">
        <v>769</v>
      </c>
      <c r="B446" s="18">
        <v>46284</v>
      </c>
      <c r="C446" t="s">
        <v>313</v>
      </c>
      <c r="D446" t="s">
        <v>140</v>
      </c>
      <c r="E446" t="s">
        <v>253</v>
      </c>
      <c r="F446" t="s">
        <v>611</v>
      </c>
      <c r="G446" t="s">
        <v>54</v>
      </c>
      <c r="H446" t="s">
        <v>20</v>
      </c>
      <c r="I446" t="s">
        <v>31</v>
      </c>
      <c r="J446" t="s">
        <v>42</v>
      </c>
      <c r="K446" s="19">
        <v>50</v>
      </c>
      <c r="L446" s="20">
        <f>K446/60</f>
        <v>0.8333333333333334</v>
      </c>
      <c r="M446" s="21">
        <v>115</v>
      </c>
      <c r="N446" t="s">
        <v>85</v>
      </c>
    </row>
    <row r="447" spans="1:14" x14ac:dyDescent="0.25">
      <c r="A447" t="s">
        <v>770</v>
      </c>
      <c r="B447" s="18">
        <v>46284</v>
      </c>
      <c r="C447" t="s">
        <v>313</v>
      </c>
      <c r="D447" t="s">
        <v>143</v>
      </c>
      <c r="E447" t="s">
        <v>517</v>
      </c>
      <c r="F447" t="s">
        <v>771</v>
      </c>
      <c r="G447" t="s">
        <v>54</v>
      </c>
      <c r="H447" t="s">
        <v>20</v>
      </c>
      <c r="I447" t="s">
        <v>30</v>
      </c>
      <c r="J447" t="s">
        <v>41</v>
      </c>
      <c r="K447" s="19">
        <v>50</v>
      </c>
      <c r="L447" s="20">
        <f>K447/60</f>
        <v>0.8333333333333334</v>
      </c>
      <c r="M447" s="21">
        <v>115</v>
      </c>
      <c r="N447" t="s">
        <v>85</v>
      </c>
    </row>
    <row r="448" spans="1:14" x14ac:dyDescent="0.25">
      <c r="A448" t="s">
        <v>772</v>
      </c>
      <c r="B448" s="18">
        <v>46284</v>
      </c>
      <c r="C448" t="s">
        <v>313</v>
      </c>
      <c r="D448" t="s">
        <v>143</v>
      </c>
      <c r="E448" t="s">
        <v>151</v>
      </c>
      <c r="F448" t="s">
        <v>773</v>
      </c>
      <c r="G448" t="s">
        <v>48</v>
      </c>
      <c r="H448" t="s">
        <v>19</v>
      </c>
      <c r="I448" t="s">
        <v>32</v>
      </c>
      <c r="J448" t="s">
        <v>39</v>
      </c>
      <c r="K448" s="19">
        <v>60</v>
      </c>
      <c r="L448" s="20">
        <f>K448/60</f>
        <v>1</v>
      </c>
      <c r="M448" s="21">
        <v>125</v>
      </c>
      <c r="N448" t="s">
        <v>85</v>
      </c>
    </row>
    <row r="449" spans="1:14" x14ac:dyDescent="0.25">
      <c r="A449" t="s">
        <v>774</v>
      </c>
      <c r="B449" s="18">
        <v>46284</v>
      </c>
      <c r="C449" t="s">
        <v>313</v>
      </c>
      <c r="D449" t="s">
        <v>143</v>
      </c>
      <c r="E449" t="s">
        <v>151</v>
      </c>
      <c r="F449" t="s">
        <v>448</v>
      </c>
      <c r="G449" t="s">
        <v>48</v>
      </c>
      <c r="H449" t="s">
        <v>19</v>
      </c>
      <c r="I449" t="s">
        <v>33</v>
      </c>
      <c r="J449" t="s">
        <v>38</v>
      </c>
      <c r="K449" s="19">
        <v>60</v>
      </c>
      <c r="L449" s="20">
        <f>K449/60</f>
        <v>1</v>
      </c>
      <c r="M449" s="21">
        <v>125</v>
      </c>
      <c r="N449" t="s">
        <v>85</v>
      </c>
    </row>
    <row r="450" spans="1:14" x14ac:dyDescent="0.25">
      <c r="A450" t="s">
        <v>775</v>
      </c>
      <c r="B450" s="18">
        <v>46284</v>
      </c>
      <c r="C450" t="s">
        <v>313</v>
      </c>
      <c r="D450" t="s">
        <v>143</v>
      </c>
      <c r="E450" t="s">
        <v>300</v>
      </c>
      <c r="F450" t="s">
        <v>88</v>
      </c>
      <c r="G450" t="s">
        <v>58</v>
      </c>
      <c r="H450" t="s">
        <v>21</v>
      </c>
      <c r="I450" t="s">
        <v>28</v>
      </c>
      <c r="J450" t="s">
        <v>43</v>
      </c>
      <c r="K450" s="19">
        <v>45</v>
      </c>
      <c r="L450" s="20">
        <f>K450/60</f>
        <v>0.75</v>
      </c>
      <c r="M450" s="21">
        <v>95</v>
      </c>
      <c r="N450" t="s">
        <v>85</v>
      </c>
    </row>
    <row r="451" spans="1:14" x14ac:dyDescent="0.25">
      <c r="A451" t="s">
        <v>776</v>
      </c>
      <c r="B451" s="18">
        <v>46285</v>
      </c>
      <c r="C451" t="s">
        <v>365</v>
      </c>
      <c r="D451" t="s">
        <v>82</v>
      </c>
      <c r="E451" t="s">
        <v>93</v>
      </c>
      <c r="F451" t="s">
        <v>367</v>
      </c>
      <c r="G451" t="s">
        <v>48</v>
      </c>
      <c r="H451" t="s">
        <v>19</v>
      </c>
      <c r="I451" t="s">
        <v>32</v>
      </c>
      <c r="J451" t="s">
        <v>40</v>
      </c>
      <c r="K451" s="19">
        <v>90</v>
      </c>
      <c r="L451" s="20">
        <f>K451/60</f>
        <v>1.5</v>
      </c>
      <c r="M451" s="21">
        <v>175</v>
      </c>
      <c r="N451" t="s">
        <v>85</v>
      </c>
    </row>
    <row r="452" spans="1:14" x14ac:dyDescent="0.25">
      <c r="A452" t="s">
        <v>777</v>
      </c>
      <c r="B452" s="18">
        <v>46285</v>
      </c>
      <c r="C452" t="s">
        <v>365</v>
      </c>
      <c r="D452" t="s">
        <v>82</v>
      </c>
      <c r="E452" t="s">
        <v>93</v>
      </c>
      <c r="F452" t="s">
        <v>97</v>
      </c>
      <c r="G452" t="s">
        <v>48</v>
      </c>
      <c r="H452" t="s">
        <v>19</v>
      </c>
      <c r="I452" t="s">
        <v>33</v>
      </c>
      <c r="J452" t="s">
        <v>39</v>
      </c>
      <c r="K452" s="19">
        <v>90</v>
      </c>
      <c r="L452" s="20">
        <f>K452/60</f>
        <v>1.5</v>
      </c>
      <c r="M452" s="21">
        <v>175</v>
      </c>
      <c r="N452" t="s">
        <v>85</v>
      </c>
    </row>
    <row r="453" spans="1:14" x14ac:dyDescent="0.25">
      <c r="A453" t="s">
        <v>778</v>
      </c>
      <c r="B453" s="18">
        <v>46285</v>
      </c>
      <c r="C453" t="s">
        <v>365</v>
      </c>
      <c r="D453" t="s">
        <v>82</v>
      </c>
      <c r="E453" t="s">
        <v>321</v>
      </c>
      <c r="F453" t="s">
        <v>94</v>
      </c>
      <c r="G453" t="s">
        <v>61</v>
      </c>
      <c r="H453" t="s">
        <v>21</v>
      </c>
      <c r="I453" t="s">
        <v>31</v>
      </c>
      <c r="J453" t="s">
        <v>43</v>
      </c>
      <c r="K453" s="19">
        <v>45</v>
      </c>
      <c r="L453" s="20">
        <f>K453/60</f>
        <v>0.75</v>
      </c>
      <c r="M453" s="21">
        <v>95</v>
      </c>
      <c r="N453" t="s">
        <v>85</v>
      </c>
    </row>
    <row r="454" spans="1:14" x14ac:dyDescent="0.25">
      <c r="A454" t="s">
        <v>779</v>
      </c>
      <c r="B454" s="18">
        <v>46285</v>
      </c>
      <c r="C454" t="s">
        <v>365</v>
      </c>
      <c r="D454" t="s">
        <v>93</v>
      </c>
      <c r="E454" t="s">
        <v>111</v>
      </c>
      <c r="F454" t="s">
        <v>515</v>
      </c>
      <c r="G454" t="s">
        <v>48</v>
      </c>
      <c r="H454" t="s">
        <v>19</v>
      </c>
      <c r="I454" t="s">
        <v>29</v>
      </c>
      <c r="J454" t="s">
        <v>38</v>
      </c>
      <c r="K454" s="19">
        <v>60</v>
      </c>
      <c r="L454" s="20">
        <f>K454/60</f>
        <v>1</v>
      </c>
      <c r="M454" s="21">
        <v>125</v>
      </c>
      <c r="N454" t="s">
        <v>85</v>
      </c>
    </row>
    <row r="455" spans="1:14" x14ac:dyDescent="0.25">
      <c r="A455" t="s">
        <v>780</v>
      </c>
      <c r="B455" s="18">
        <v>46285</v>
      </c>
      <c r="C455" t="s">
        <v>365</v>
      </c>
      <c r="D455" t="s">
        <v>93</v>
      </c>
      <c r="E455" t="s">
        <v>102</v>
      </c>
      <c r="F455" t="s">
        <v>123</v>
      </c>
      <c r="G455" t="s">
        <v>60</v>
      </c>
      <c r="H455" t="s">
        <v>21</v>
      </c>
      <c r="I455" t="s">
        <v>31</v>
      </c>
      <c r="J455" t="s">
        <v>43</v>
      </c>
      <c r="K455" s="19">
        <v>90</v>
      </c>
      <c r="L455" s="20">
        <f>K455/60</f>
        <v>1.5</v>
      </c>
      <c r="M455" s="21">
        <v>195</v>
      </c>
      <c r="N455" t="s">
        <v>85</v>
      </c>
    </row>
    <row r="456" spans="1:14" x14ac:dyDescent="0.25">
      <c r="A456" t="s">
        <v>781</v>
      </c>
      <c r="B456" s="18">
        <v>46285</v>
      </c>
      <c r="C456" t="s">
        <v>365</v>
      </c>
      <c r="D456" t="s">
        <v>108</v>
      </c>
      <c r="E456" t="s">
        <v>174</v>
      </c>
      <c r="F456" t="s">
        <v>334</v>
      </c>
      <c r="G456" t="s">
        <v>58</v>
      </c>
      <c r="H456" t="s">
        <v>21</v>
      </c>
      <c r="I456" t="s">
        <v>32</v>
      </c>
      <c r="J456" t="s">
        <v>40</v>
      </c>
      <c r="K456" s="19">
        <v>45</v>
      </c>
      <c r="L456" s="20">
        <f>K456/60</f>
        <v>0.75</v>
      </c>
      <c r="M456" s="21">
        <v>95</v>
      </c>
      <c r="N456" t="s">
        <v>85</v>
      </c>
    </row>
    <row r="457" spans="1:14" x14ac:dyDescent="0.25">
      <c r="A457" t="s">
        <v>782</v>
      </c>
      <c r="B457" s="18">
        <v>46285</v>
      </c>
      <c r="C457" t="s">
        <v>365</v>
      </c>
      <c r="D457" t="s">
        <v>108</v>
      </c>
      <c r="E457" t="s">
        <v>102</v>
      </c>
      <c r="F457" t="s">
        <v>773</v>
      </c>
      <c r="G457" t="s">
        <v>48</v>
      </c>
      <c r="H457" t="s">
        <v>19</v>
      </c>
      <c r="I457" t="s">
        <v>33</v>
      </c>
      <c r="J457" t="s">
        <v>39</v>
      </c>
      <c r="K457" s="19">
        <v>60</v>
      </c>
      <c r="L457" s="20">
        <f>K457/60</f>
        <v>1</v>
      </c>
      <c r="M457" s="21">
        <v>125</v>
      </c>
      <c r="N457" t="s">
        <v>85</v>
      </c>
    </row>
    <row r="458" spans="1:14" x14ac:dyDescent="0.25">
      <c r="A458" t="s">
        <v>783</v>
      </c>
      <c r="B458" s="18">
        <v>46285</v>
      </c>
      <c r="C458" t="s">
        <v>365</v>
      </c>
      <c r="D458" t="s">
        <v>102</v>
      </c>
      <c r="E458" t="s">
        <v>115</v>
      </c>
      <c r="F458" t="s">
        <v>784</v>
      </c>
      <c r="G458" t="s">
        <v>48</v>
      </c>
      <c r="H458" t="s">
        <v>19</v>
      </c>
      <c r="I458" t="s">
        <v>32</v>
      </c>
      <c r="J458" t="s">
        <v>40</v>
      </c>
      <c r="K458" s="19">
        <v>90</v>
      </c>
      <c r="L458" s="20">
        <f>K458/60</f>
        <v>1.5</v>
      </c>
      <c r="M458" s="21">
        <v>175</v>
      </c>
      <c r="N458" t="s">
        <v>85</v>
      </c>
    </row>
    <row r="459" spans="1:14" x14ac:dyDescent="0.25">
      <c r="A459" t="s">
        <v>785</v>
      </c>
      <c r="B459" s="18">
        <v>46285</v>
      </c>
      <c r="C459" t="s">
        <v>365</v>
      </c>
      <c r="D459" t="s">
        <v>102</v>
      </c>
      <c r="E459" t="s">
        <v>119</v>
      </c>
      <c r="F459" t="s">
        <v>266</v>
      </c>
      <c r="G459" t="s">
        <v>48</v>
      </c>
      <c r="H459" t="s">
        <v>19</v>
      </c>
      <c r="I459" t="s">
        <v>29</v>
      </c>
      <c r="J459" t="s">
        <v>38</v>
      </c>
      <c r="K459" s="19">
        <v>60</v>
      </c>
      <c r="L459" s="20">
        <f>K459/60</f>
        <v>1</v>
      </c>
      <c r="M459" s="21">
        <v>125</v>
      </c>
      <c r="N459" t="s">
        <v>85</v>
      </c>
    </row>
    <row r="460" spans="1:14" x14ac:dyDescent="0.25">
      <c r="A460" t="s">
        <v>786</v>
      </c>
      <c r="B460" s="18">
        <v>46285</v>
      </c>
      <c r="C460" t="s">
        <v>365</v>
      </c>
      <c r="D460" t="s">
        <v>112</v>
      </c>
      <c r="E460" t="s">
        <v>285</v>
      </c>
      <c r="F460" t="s">
        <v>109</v>
      </c>
      <c r="G460" t="s">
        <v>58</v>
      </c>
      <c r="H460" t="s">
        <v>21</v>
      </c>
      <c r="I460" t="s">
        <v>31</v>
      </c>
      <c r="J460" t="s">
        <v>43</v>
      </c>
      <c r="K460" s="19">
        <v>45</v>
      </c>
      <c r="L460" s="20">
        <f>K460/60</f>
        <v>0.75</v>
      </c>
      <c r="M460" s="21">
        <v>95</v>
      </c>
      <c r="N460" t="s">
        <v>85</v>
      </c>
    </row>
    <row r="461" spans="1:14" x14ac:dyDescent="0.25">
      <c r="A461" t="s">
        <v>787</v>
      </c>
      <c r="B461" s="18">
        <v>46285</v>
      </c>
      <c r="C461" t="s">
        <v>365</v>
      </c>
      <c r="D461" t="s">
        <v>115</v>
      </c>
      <c r="E461" t="s">
        <v>140</v>
      </c>
      <c r="F461" t="s">
        <v>717</v>
      </c>
      <c r="G461" t="s">
        <v>48</v>
      </c>
      <c r="H461" t="s">
        <v>19</v>
      </c>
      <c r="I461" t="s">
        <v>29</v>
      </c>
      <c r="J461" t="s">
        <v>38</v>
      </c>
      <c r="K461" s="19">
        <v>90</v>
      </c>
      <c r="L461" s="20">
        <f>K461/60</f>
        <v>1.5</v>
      </c>
      <c r="M461" s="21">
        <v>175</v>
      </c>
      <c r="N461" t="s">
        <v>85</v>
      </c>
    </row>
    <row r="462" spans="1:14" x14ac:dyDescent="0.25">
      <c r="A462" t="s">
        <v>788</v>
      </c>
      <c r="B462" s="18">
        <v>46285</v>
      </c>
      <c r="C462" t="s">
        <v>365</v>
      </c>
      <c r="D462" t="s">
        <v>115</v>
      </c>
      <c r="E462" t="s">
        <v>140</v>
      </c>
      <c r="F462" t="s">
        <v>88</v>
      </c>
      <c r="G462" t="s">
        <v>60</v>
      </c>
      <c r="H462" t="s">
        <v>21</v>
      </c>
      <c r="I462" t="s">
        <v>31</v>
      </c>
      <c r="J462" t="s">
        <v>43</v>
      </c>
      <c r="K462" s="19">
        <v>90</v>
      </c>
      <c r="L462" s="20">
        <f>K462/60</f>
        <v>1.5</v>
      </c>
      <c r="M462" s="21">
        <v>195</v>
      </c>
      <c r="N462" t="s">
        <v>117</v>
      </c>
    </row>
    <row r="463" spans="1:14" x14ac:dyDescent="0.25">
      <c r="A463" t="s">
        <v>789</v>
      </c>
      <c r="B463" s="18">
        <v>46285</v>
      </c>
      <c r="C463" t="s">
        <v>365</v>
      </c>
      <c r="D463" t="s">
        <v>131</v>
      </c>
      <c r="E463" t="s">
        <v>140</v>
      </c>
      <c r="F463" t="s">
        <v>175</v>
      </c>
      <c r="G463" t="s">
        <v>48</v>
      </c>
      <c r="H463" t="s">
        <v>19</v>
      </c>
      <c r="I463" t="s">
        <v>32</v>
      </c>
      <c r="J463" t="s">
        <v>40</v>
      </c>
      <c r="K463" s="19">
        <v>60</v>
      </c>
      <c r="L463" s="20">
        <f>K463/60</f>
        <v>1</v>
      </c>
      <c r="M463" s="21">
        <v>125</v>
      </c>
      <c r="N463" t="s">
        <v>85</v>
      </c>
    </row>
    <row r="464" spans="1:14" x14ac:dyDescent="0.25">
      <c r="A464" t="s">
        <v>790</v>
      </c>
      <c r="B464" s="18">
        <v>46285</v>
      </c>
      <c r="C464" t="s">
        <v>365</v>
      </c>
      <c r="D464" t="s">
        <v>131</v>
      </c>
      <c r="E464" t="s">
        <v>140</v>
      </c>
      <c r="F464" t="s">
        <v>205</v>
      </c>
      <c r="G464" t="s">
        <v>49</v>
      </c>
      <c r="H464" t="s">
        <v>19</v>
      </c>
      <c r="I464" t="s">
        <v>33</v>
      </c>
      <c r="J464" t="s">
        <v>39</v>
      </c>
      <c r="K464" s="19">
        <v>60</v>
      </c>
      <c r="L464" s="20">
        <f>K464/60</f>
        <v>1</v>
      </c>
      <c r="M464" s="21">
        <v>135</v>
      </c>
      <c r="N464" t="s">
        <v>85</v>
      </c>
    </row>
    <row r="465" spans="1:14" x14ac:dyDescent="0.25">
      <c r="A465" t="s">
        <v>791</v>
      </c>
      <c r="B465" s="18">
        <v>46287</v>
      </c>
      <c r="C465" t="s">
        <v>81</v>
      </c>
      <c r="D465" t="s">
        <v>82</v>
      </c>
      <c r="E465" t="s">
        <v>90</v>
      </c>
      <c r="F465" t="s">
        <v>116</v>
      </c>
      <c r="G465" t="s">
        <v>48</v>
      </c>
      <c r="H465" t="s">
        <v>19</v>
      </c>
      <c r="I465" t="s">
        <v>28</v>
      </c>
      <c r="J465" t="s">
        <v>39</v>
      </c>
      <c r="K465" s="19">
        <v>60</v>
      </c>
      <c r="L465" s="20">
        <f>K465/60</f>
        <v>1</v>
      </c>
      <c r="M465" s="21">
        <v>125</v>
      </c>
      <c r="N465" t="s">
        <v>85</v>
      </c>
    </row>
    <row r="466" spans="1:14" x14ac:dyDescent="0.25">
      <c r="A466" t="s">
        <v>792</v>
      </c>
      <c r="B466" s="18">
        <v>46287</v>
      </c>
      <c r="C466" t="s">
        <v>81</v>
      </c>
      <c r="D466" t="s">
        <v>82</v>
      </c>
      <c r="E466" t="s">
        <v>90</v>
      </c>
      <c r="F466" t="s">
        <v>163</v>
      </c>
      <c r="G466" t="s">
        <v>53</v>
      </c>
      <c r="H466" t="s">
        <v>20</v>
      </c>
      <c r="I466" t="s">
        <v>31</v>
      </c>
      <c r="J466" t="s">
        <v>42</v>
      </c>
      <c r="K466" s="19">
        <v>60</v>
      </c>
      <c r="L466" s="20">
        <f>K466/60</f>
        <v>1</v>
      </c>
      <c r="M466" s="21">
        <v>130</v>
      </c>
      <c r="N466" t="s">
        <v>85</v>
      </c>
    </row>
    <row r="467" spans="1:14" x14ac:dyDescent="0.25">
      <c r="A467" t="s">
        <v>793</v>
      </c>
      <c r="B467" s="18">
        <v>46287</v>
      </c>
      <c r="C467" t="s">
        <v>81</v>
      </c>
      <c r="D467" t="s">
        <v>96</v>
      </c>
      <c r="E467" t="s">
        <v>390</v>
      </c>
      <c r="F467" t="s">
        <v>418</v>
      </c>
      <c r="G467" t="s">
        <v>52</v>
      </c>
      <c r="H467" t="s">
        <v>19</v>
      </c>
      <c r="I467" t="s">
        <v>33</v>
      </c>
      <c r="J467" t="s">
        <v>38</v>
      </c>
      <c r="K467" s="19">
        <v>75</v>
      </c>
      <c r="L467" s="20">
        <f>K467/60</f>
        <v>1.25</v>
      </c>
      <c r="M467" s="21">
        <v>150</v>
      </c>
      <c r="N467" t="s">
        <v>85</v>
      </c>
    </row>
    <row r="468" spans="1:14" x14ac:dyDescent="0.25">
      <c r="A468" t="s">
        <v>794</v>
      </c>
      <c r="B468" s="18">
        <v>46287</v>
      </c>
      <c r="C468" t="s">
        <v>81</v>
      </c>
      <c r="D468" t="s">
        <v>96</v>
      </c>
      <c r="E468" t="s">
        <v>390</v>
      </c>
      <c r="F468" t="s">
        <v>319</v>
      </c>
      <c r="G468" t="s">
        <v>56</v>
      </c>
      <c r="H468" t="s">
        <v>20</v>
      </c>
      <c r="I468" t="s">
        <v>30</v>
      </c>
      <c r="J468" t="s">
        <v>41</v>
      </c>
      <c r="K468" s="19">
        <v>75</v>
      </c>
      <c r="L468" s="20">
        <f>K468/60</f>
        <v>1.25</v>
      </c>
      <c r="M468" s="21">
        <v>165</v>
      </c>
      <c r="N468" t="s">
        <v>85</v>
      </c>
    </row>
    <row r="469" spans="1:14" x14ac:dyDescent="0.25">
      <c r="A469" t="s">
        <v>795</v>
      </c>
      <c r="B469" s="18">
        <v>46287</v>
      </c>
      <c r="C469" t="s">
        <v>81</v>
      </c>
      <c r="D469" t="s">
        <v>93</v>
      </c>
      <c r="E469" t="s">
        <v>102</v>
      </c>
      <c r="F469" t="s">
        <v>306</v>
      </c>
      <c r="G469" t="s">
        <v>49</v>
      </c>
      <c r="H469" t="s">
        <v>19</v>
      </c>
      <c r="I469" t="s">
        <v>32</v>
      </c>
      <c r="J469" t="s">
        <v>39</v>
      </c>
      <c r="K469" s="19">
        <v>90</v>
      </c>
      <c r="L469" s="20">
        <f>K469/60</f>
        <v>1.5</v>
      </c>
      <c r="M469" s="21">
        <v>185</v>
      </c>
      <c r="N469" t="s">
        <v>85</v>
      </c>
    </row>
    <row r="470" spans="1:14" x14ac:dyDescent="0.25">
      <c r="A470" t="s">
        <v>796</v>
      </c>
      <c r="B470" s="18">
        <v>46287</v>
      </c>
      <c r="C470" t="s">
        <v>81</v>
      </c>
      <c r="D470" t="s">
        <v>93</v>
      </c>
      <c r="E470" t="s">
        <v>111</v>
      </c>
      <c r="F470" t="s">
        <v>163</v>
      </c>
      <c r="G470" t="s">
        <v>48</v>
      </c>
      <c r="H470" t="s">
        <v>19</v>
      </c>
      <c r="I470" t="s">
        <v>28</v>
      </c>
      <c r="J470" t="s">
        <v>39</v>
      </c>
      <c r="K470" s="19">
        <v>60</v>
      </c>
      <c r="L470" s="20">
        <f>K470/60</f>
        <v>1</v>
      </c>
      <c r="M470" s="21">
        <v>125</v>
      </c>
      <c r="N470" t="s">
        <v>117</v>
      </c>
    </row>
    <row r="471" spans="1:14" x14ac:dyDescent="0.25">
      <c r="A471" t="s">
        <v>797</v>
      </c>
      <c r="B471" s="18">
        <v>46287</v>
      </c>
      <c r="C471" t="s">
        <v>81</v>
      </c>
      <c r="D471" t="s">
        <v>93</v>
      </c>
      <c r="E471" t="s">
        <v>108</v>
      </c>
      <c r="F471" t="s">
        <v>129</v>
      </c>
      <c r="G471" t="s">
        <v>57</v>
      </c>
      <c r="H471" t="s">
        <v>20</v>
      </c>
      <c r="I471" t="s">
        <v>31</v>
      </c>
      <c r="J471" t="s">
        <v>42</v>
      </c>
      <c r="K471" s="19">
        <v>30</v>
      </c>
      <c r="L471" s="20">
        <f>K471/60</f>
        <v>0.5</v>
      </c>
      <c r="M471" s="21">
        <v>70</v>
      </c>
      <c r="N471" t="s">
        <v>85</v>
      </c>
    </row>
    <row r="472" spans="1:14" x14ac:dyDescent="0.25">
      <c r="A472" t="s">
        <v>798</v>
      </c>
      <c r="B472" s="18">
        <v>46287</v>
      </c>
      <c r="C472" t="s">
        <v>81</v>
      </c>
      <c r="D472" t="s">
        <v>108</v>
      </c>
      <c r="E472" t="s">
        <v>102</v>
      </c>
      <c r="F472" t="s">
        <v>746</v>
      </c>
      <c r="G472" t="s">
        <v>51</v>
      </c>
      <c r="H472" t="s">
        <v>19</v>
      </c>
      <c r="I472" t="s">
        <v>33</v>
      </c>
      <c r="J472" t="s">
        <v>38</v>
      </c>
      <c r="K472" s="19">
        <v>60</v>
      </c>
      <c r="L472" s="20">
        <f>K472/60</f>
        <v>1</v>
      </c>
      <c r="M472" s="21">
        <v>130</v>
      </c>
      <c r="N472" t="s">
        <v>85</v>
      </c>
    </row>
    <row r="473" spans="1:14" x14ac:dyDescent="0.25">
      <c r="A473" t="s">
        <v>799</v>
      </c>
      <c r="B473" s="18">
        <v>46287</v>
      </c>
      <c r="C473" t="s">
        <v>81</v>
      </c>
      <c r="D473" t="s">
        <v>108</v>
      </c>
      <c r="E473" t="s">
        <v>277</v>
      </c>
      <c r="F473" t="s">
        <v>547</v>
      </c>
      <c r="G473" t="s">
        <v>56</v>
      </c>
      <c r="H473" t="s">
        <v>20</v>
      </c>
      <c r="I473" t="s">
        <v>30</v>
      </c>
      <c r="J473" t="s">
        <v>41</v>
      </c>
      <c r="K473" s="19">
        <v>75</v>
      </c>
      <c r="L473" s="20">
        <f>K473/60</f>
        <v>1.25</v>
      </c>
      <c r="M473" s="21">
        <v>165</v>
      </c>
      <c r="N473" t="s">
        <v>85</v>
      </c>
    </row>
    <row r="474" spans="1:14" x14ac:dyDescent="0.25">
      <c r="A474" t="s">
        <v>800</v>
      </c>
      <c r="B474" s="18">
        <v>46287</v>
      </c>
      <c r="C474" t="s">
        <v>81</v>
      </c>
      <c r="D474" t="s">
        <v>111</v>
      </c>
      <c r="E474" t="s">
        <v>112</v>
      </c>
      <c r="F474" t="s">
        <v>210</v>
      </c>
      <c r="G474" t="s">
        <v>53</v>
      </c>
      <c r="H474" t="s">
        <v>20</v>
      </c>
      <c r="I474" t="s">
        <v>31</v>
      </c>
      <c r="J474" t="s">
        <v>42</v>
      </c>
      <c r="K474" s="19">
        <v>60</v>
      </c>
      <c r="L474" s="20">
        <f>K474/60</f>
        <v>1</v>
      </c>
      <c r="M474" s="21">
        <v>130</v>
      </c>
      <c r="N474" t="s">
        <v>85</v>
      </c>
    </row>
    <row r="475" spans="1:14" x14ac:dyDescent="0.25">
      <c r="A475" t="s">
        <v>801</v>
      </c>
      <c r="B475" s="18">
        <v>46287</v>
      </c>
      <c r="C475" t="s">
        <v>81</v>
      </c>
      <c r="D475" t="s">
        <v>102</v>
      </c>
      <c r="E475" t="s">
        <v>377</v>
      </c>
      <c r="F475" t="s">
        <v>802</v>
      </c>
      <c r="G475" t="s">
        <v>58</v>
      </c>
      <c r="H475" t="s">
        <v>21</v>
      </c>
      <c r="I475" t="s">
        <v>28</v>
      </c>
      <c r="J475" t="s">
        <v>43</v>
      </c>
      <c r="K475" s="19">
        <v>45</v>
      </c>
      <c r="L475" s="20">
        <f>K475/60</f>
        <v>0.75</v>
      </c>
      <c r="M475" s="21">
        <v>95</v>
      </c>
      <c r="N475" t="s">
        <v>85</v>
      </c>
    </row>
    <row r="476" spans="1:14" x14ac:dyDescent="0.25">
      <c r="A476" t="s">
        <v>803</v>
      </c>
      <c r="B476" s="18">
        <v>46287</v>
      </c>
      <c r="C476" t="s">
        <v>81</v>
      </c>
      <c r="D476" t="s">
        <v>112</v>
      </c>
      <c r="E476" t="s">
        <v>115</v>
      </c>
      <c r="F476" t="s">
        <v>342</v>
      </c>
      <c r="G476" t="s">
        <v>48</v>
      </c>
      <c r="H476" t="s">
        <v>19</v>
      </c>
      <c r="I476" t="s">
        <v>33</v>
      </c>
      <c r="J476" t="s">
        <v>38</v>
      </c>
      <c r="K476" s="19">
        <v>60</v>
      </c>
      <c r="L476" s="20">
        <f>K476/60</f>
        <v>1</v>
      </c>
      <c r="M476" s="21">
        <v>125</v>
      </c>
      <c r="N476" t="s">
        <v>85</v>
      </c>
    </row>
    <row r="477" spans="1:14" x14ac:dyDescent="0.25">
      <c r="A477" t="s">
        <v>804</v>
      </c>
      <c r="B477" s="18">
        <v>46287</v>
      </c>
      <c r="C477" t="s">
        <v>81</v>
      </c>
      <c r="D477" t="s">
        <v>112</v>
      </c>
      <c r="E477" t="s">
        <v>122</v>
      </c>
      <c r="F477" t="s">
        <v>646</v>
      </c>
      <c r="G477" t="s">
        <v>56</v>
      </c>
      <c r="H477" t="s">
        <v>20</v>
      </c>
      <c r="I477" t="s">
        <v>30</v>
      </c>
      <c r="J477" t="s">
        <v>41</v>
      </c>
      <c r="K477" s="19">
        <v>75</v>
      </c>
      <c r="L477" s="20">
        <f>K477/60</f>
        <v>1.25</v>
      </c>
      <c r="M477" s="21">
        <v>165</v>
      </c>
      <c r="N477" t="s">
        <v>85</v>
      </c>
    </row>
    <row r="478" spans="1:14" x14ac:dyDescent="0.25">
      <c r="A478" t="s">
        <v>805</v>
      </c>
      <c r="B478" s="18">
        <v>46287</v>
      </c>
      <c r="C478" t="s">
        <v>81</v>
      </c>
      <c r="D478" t="s">
        <v>119</v>
      </c>
      <c r="E478" t="s">
        <v>642</v>
      </c>
      <c r="F478" t="s">
        <v>290</v>
      </c>
      <c r="G478" t="s">
        <v>50</v>
      </c>
      <c r="H478" t="s">
        <v>19</v>
      </c>
      <c r="I478" t="s">
        <v>28</v>
      </c>
      <c r="J478" t="s">
        <v>39</v>
      </c>
      <c r="K478" s="19">
        <v>75</v>
      </c>
      <c r="L478" s="20">
        <f>K478/60</f>
        <v>1.25</v>
      </c>
      <c r="M478" s="21">
        <v>160</v>
      </c>
      <c r="N478" t="s">
        <v>85</v>
      </c>
    </row>
    <row r="479" spans="1:14" x14ac:dyDescent="0.25">
      <c r="A479" t="s">
        <v>806</v>
      </c>
      <c r="B479" s="18">
        <v>46287</v>
      </c>
      <c r="C479" t="s">
        <v>81</v>
      </c>
      <c r="D479" t="s">
        <v>119</v>
      </c>
      <c r="E479" t="s">
        <v>642</v>
      </c>
      <c r="F479" t="s">
        <v>133</v>
      </c>
      <c r="G479" t="s">
        <v>59</v>
      </c>
      <c r="H479" t="s">
        <v>21</v>
      </c>
      <c r="I479" t="s">
        <v>31</v>
      </c>
      <c r="J479" t="s">
        <v>43</v>
      </c>
      <c r="K479" s="19">
        <v>75</v>
      </c>
      <c r="L479" s="20">
        <f>K479/60</f>
        <v>1.25</v>
      </c>
      <c r="M479" s="21">
        <v>150</v>
      </c>
      <c r="N479" t="s">
        <v>85</v>
      </c>
    </row>
    <row r="480" spans="1:14" x14ac:dyDescent="0.25">
      <c r="A480" t="s">
        <v>807</v>
      </c>
      <c r="B480" s="18">
        <v>46287</v>
      </c>
      <c r="C480" t="s">
        <v>81</v>
      </c>
      <c r="D480" t="s">
        <v>115</v>
      </c>
      <c r="E480" t="s">
        <v>128</v>
      </c>
      <c r="F480" t="s">
        <v>120</v>
      </c>
      <c r="G480" t="s">
        <v>48</v>
      </c>
      <c r="H480" t="s">
        <v>19</v>
      </c>
      <c r="I480" t="s">
        <v>32</v>
      </c>
      <c r="J480" t="s">
        <v>40</v>
      </c>
      <c r="K480" s="19">
        <v>60</v>
      </c>
      <c r="L480" s="20">
        <f>K480/60</f>
        <v>1</v>
      </c>
      <c r="M480" s="21">
        <v>125</v>
      </c>
      <c r="N480" t="s">
        <v>117</v>
      </c>
    </row>
    <row r="481" spans="1:14" x14ac:dyDescent="0.25">
      <c r="A481" t="s">
        <v>808</v>
      </c>
      <c r="B481" s="18">
        <v>46287</v>
      </c>
      <c r="C481" t="s">
        <v>81</v>
      </c>
      <c r="D481" t="s">
        <v>128</v>
      </c>
      <c r="E481" t="s">
        <v>140</v>
      </c>
      <c r="F481" t="s">
        <v>809</v>
      </c>
      <c r="G481" t="s">
        <v>57</v>
      </c>
      <c r="H481" t="s">
        <v>20</v>
      </c>
      <c r="I481" t="s">
        <v>31</v>
      </c>
      <c r="J481" t="s">
        <v>42</v>
      </c>
      <c r="K481" s="19">
        <v>30</v>
      </c>
      <c r="L481" s="20">
        <f>K481/60</f>
        <v>0.5</v>
      </c>
      <c r="M481" s="21">
        <v>70</v>
      </c>
      <c r="N481" t="s">
        <v>117</v>
      </c>
    </row>
    <row r="482" spans="1:14" x14ac:dyDescent="0.25">
      <c r="A482" t="s">
        <v>810</v>
      </c>
      <c r="B482" s="18">
        <v>46287</v>
      </c>
      <c r="C482" t="s">
        <v>81</v>
      </c>
      <c r="D482" t="s">
        <v>140</v>
      </c>
      <c r="E482" t="s">
        <v>357</v>
      </c>
      <c r="F482" t="s">
        <v>91</v>
      </c>
      <c r="G482" t="s">
        <v>58</v>
      </c>
      <c r="H482" t="s">
        <v>21</v>
      </c>
      <c r="I482" t="s">
        <v>32</v>
      </c>
      <c r="J482" t="s">
        <v>40</v>
      </c>
      <c r="K482" s="19">
        <v>45</v>
      </c>
      <c r="L482" s="20">
        <f>K482/60</f>
        <v>0.75</v>
      </c>
      <c r="M482" s="21">
        <v>95</v>
      </c>
      <c r="N482" t="s">
        <v>85</v>
      </c>
    </row>
    <row r="483" spans="1:14" x14ac:dyDescent="0.25">
      <c r="A483" t="s">
        <v>811</v>
      </c>
      <c r="B483" s="18">
        <v>46287</v>
      </c>
      <c r="C483" t="s">
        <v>81</v>
      </c>
      <c r="D483" t="s">
        <v>140</v>
      </c>
      <c r="E483" t="s">
        <v>198</v>
      </c>
      <c r="F483" t="s">
        <v>773</v>
      </c>
      <c r="G483" t="s">
        <v>50</v>
      </c>
      <c r="H483" t="s">
        <v>19</v>
      </c>
      <c r="I483" t="s">
        <v>33</v>
      </c>
      <c r="J483" t="s">
        <v>38</v>
      </c>
      <c r="K483" s="19">
        <v>75</v>
      </c>
      <c r="L483" s="20">
        <f>K483/60</f>
        <v>1.25</v>
      </c>
      <c r="M483" s="21">
        <v>160</v>
      </c>
      <c r="N483" t="s">
        <v>85</v>
      </c>
    </row>
    <row r="484" spans="1:14" x14ac:dyDescent="0.25">
      <c r="A484" t="s">
        <v>812</v>
      </c>
      <c r="B484" s="18">
        <v>46287</v>
      </c>
      <c r="C484" t="s">
        <v>81</v>
      </c>
      <c r="D484" t="s">
        <v>140</v>
      </c>
      <c r="E484" t="s">
        <v>143</v>
      </c>
      <c r="F484" t="s">
        <v>163</v>
      </c>
      <c r="G484" t="s">
        <v>53</v>
      </c>
      <c r="H484" t="s">
        <v>20</v>
      </c>
      <c r="I484" t="s">
        <v>30</v>
      </c>
      <c r="J484" t="s">
        <v>41</v>
      </c>
      <c r="K484" s="19">
        <v>60</v>
      </c>
      <c r="L484" s="20">
        <f>K484/60</f>
        <v>1</v>
      </c>
      <c r="M484" s="21">
        <v>130</v>
      </c>
      <c r="N484" t="s">
        <v>85</v>
      </c>
    </row>
    <row r="485" spans="1:14" x14ac:dyDescent="0.25">
      <c r="A485" t="s">
        <v>813</v>
      </c>
      <c r="B485" s="18">
        <v>46287</v>
      </c>
      <c r="C485" t="s">
        <v>81</v>
      </c>
      <c r="D485" t="s">
        <v>135</v>
      </c>
      <c r="E485" t="s">
        <v>141</v>
      </c>
      <c r="F485" t="s">
        <v>454</v>
      </c>
      <c r="G485" t="s">
        <v>48</v>
      </c>
      <c r="H485" t="s">
        <v>19</v>
      </c>
      <c r="I485" t="s">
        <v>28</v>
      </c>
      <c r="J485" t="s">
        <v>39</v>
      </c>
      <c r="K485" s="19">
        <v>60</v>
      </c>
      <c r="L485" s="20">
        <f>K485/60</f>
        <v>1</v>
      </c>
      <c r="M485" s="21">
        <v>125</v>
      </c>
      <c r="N485" t="s">
        <v>85</v>
      </c>
    </row>
    <row r="486" spans="1:14" x14ac:dyDescent="0.25">
      <c r="A486" t="s">
        <v>814</v>
      </c>
      <c r="B486" s="18">
        <v>46287</v>
      </c>
      <c r="C486" t="s">
        <v>81</v>
      </c>
      <c r="D486" t="s">
        <v>135</v>
      </c>
      <c r="E486" t="s">
        <v>198</v>
      </c>
      <c r="F486" t="s">
        <v>178</v>
      </c>
      <c r="G486" t="s">
        <v>61</v>
      </c>
      <c r="H486" t="s">
        <v>21</v>
      </c>
      <c r="I486" t="s">
        <v>31</v>
      </c>
      <c r="J486" t="s">
        <v>43</v>
      </c>
      <c r="K486" s="19">
        <v>45</v>
      </c>
      <c r="L486" s="20">
        <f>K486/60</f>
        <v>0.75</v>
      </c>
      <c r="M486" s="21">
        <v>95</v>
      </c>
      <c r="N486" t="s">
        <v>85</v>
      </c>
    </row>
    <row r="487" spans="1:14" x14ac:dyDescent="0.25">
      <c r="A487" t="s">
        <v>815</v>
      </c>
      <c r="B487" s="18">
        <v>46287</v>
      </c>
      <c r="C487" t="s">
        <v>81</v>
      </c>
      <c r="D487" t="s">
        <v>141</v>
      </c>
      <c r="E487" t="s">
        <v>159</v>
      </c>
      <c r="F487" t="s">
        <v>816</v>
      </c>
      <c r="G487" t="s">
        <v>48</v>
      </c>
      <c r="H487" t="s">
        <v>19</v>
      </c>
      <c r="I487" t="s">
        <v>33</v>
      </c>
      <c r="J487" t="s">
        <v>38</v>
      </c>
      <c r="K487" s="19">
        <v>90</v>
      </c>
      <c r="L487" s="20">
        <f>K487/60</f>
        <v>1.5</v>
      </c>
      <c r="M487" s="21">
        <v>175</v>
      </c>
      <c r="N487" t="s">
        <v>85</v>
      </c>
    </row>
    <row r="488" spans="1:14" x14ac:dyDescent="0.25">
      <c r="A488" t="s">
        <v>817</v>
      </c>
      <c r="B488" s="18">
        <v>46287</v>
      </c>
      <c r="C488" t="s">
        <v>81</v>
      </c>
      <c r="D488" t="s">
        <v>141</v>
      </c>
      <c r="E488" t="s">
        <v>156</v>
      </c>
      <c r="F488" t="s">
        <v>178</v>
      </c>
      <c r="G488" t="s">
        <v>56</v>
      </c>
      <c r="H488" t="s">
        <v>20</v>
      </c>
      <c r="I488" t="s">
        <v>31</v>
      </c>
      <c r="J488" t="s">
        <v>41</v>
      </c>
      <c r="K488" s="19">
        <v>75</v>
      </c>
      <c r="L488" s="20">
        <f>K488/60</f>
        <v>1.25</v>
      </c>
      <c r="M488" s="21">
        <v>165</v>
      </c>
      <c r="N488" t="s">
        <v>85</v>
      </c>
    </row>
    <row r="489" spans="1:14" x14ac:dyDescent="0.25">
      <c r="A489" t="s">
        <v>818</v>
      </c>
      <c r="B489" s="18">
        <v>46287</v>
      </c>
      <c r="C489" t="s">
        <v>81</v>
      </c>
      <c r="D489" t="s">
        <v>151</v>
      </c>
      <c r="E489" t="s">
        <v>417</v>
      </c>
      <c r="F489" t="s">
        <v>91</v>
      </c>
      <c r="G489" t="s">
        <v>50</v>
      </c>
      <c r="H489" t="s">
        <v>19</v>
      </c>
      <c r="I489" t="s">
        <v>28</v>
      </c>
      <c r="J489" t="s">
        <v>39</v>
      </c>
      <c r="K489" s="19">
        <v>75</v>
      </c>
      <c r="L489" s="20">
        <f>K489/60</f>
        <v>1.25</v>
      </c>
      <c r="M489" s="21">
        <v>160</v>
      </c>
      <c r="N489" t="s">
        <v>85</v>
      </c>
    </row>
    <row r="490" spans="1:14" x14ac:dyDescent="0.25">
      <c r="A490" t="s">
        <v>819</v>
      </c>
      <c r="B490" s="18">
        <v>46287</v>
      </c>
      <c r="C490" t="s">
        <v>81</v>
      </c>
      <c r="D490" t="s">
        <v>154</v>
      </c>
      <c r="E490" t="s">
        <v>162</v>
      </c>
      <c r="F490" t="s">
        <v>454</v>
      </c>
      <c r="G490" t="s">
        <v>60</v>
      </c>
      <c r="H490" t="s">
        <v>21</v>
      </c>
      <c r="I490" t="s">
        <v>32</v>
      </c>
      <c r="J490" t="s">
        <v>43</v>
      </c>
      <c r="K490" s="19">
        <v>90</v>
      </c>
      <c r="L490" s="20">
        <f>K490/60</f>
        <v>1.5</v>
      </c>
      <c r="M490" s="21">
        <v>195</v>
      </c>
      <c r="N490" t="s">
        <v>85</v>
      </c>
    </row>
    <row r="491" spans="1:14" x14ac:dyDescent="0.25">
      <c r="A491" t="s">
        <v>820</v>
      </c>
      <c r="B491" s="18">
        <v>46287</v>
      </c>
      <c r="C491" t="s">
        <v>81</v>
      </c>
      <c r="D491" t="s">
        <v>159</v>
      </c>
      <c r="E491" t="s">
        <v>165</v>
      </c>
      <c r="F491" t="s">
        <v>120</v>
      </c>
      <c r="G491" t="s">
        <v>57</v>
      </c>
      <c r="H491" t="s">
        <v>20</v>
      </c>
      <c r="I491" t="s">
        <v>31</v>
      </c>
      <c r="J491" t="s">
        <v>41</v>
      </c>
      <c r="K491" s="19">
        <v>30</v>
      </c>
      <c r="L491" s="20">
        <f>K491/60</f>
        <v>0.5</v>
      </c>
      <c r="M491" s="21">
        <v>70</v>
      </c>
      <c r="N491" t="s">
        <v>85</v>
      </c>
    </row>
    <row r="492" spans="1:14" x14ac:dyDescent="0.25">
      <c r="A492" t="s">
        <v>821</v>
      </c>
      <c r="B492" s="18">
        <v>46288</v>
      </c>
      <c r="C492" t="s">
        <v>169</v>
      </c>
      <c r="D492" t="s">
        <v>82</v>
      </c>
      <c r="E492" t="s">
        <v>90</v>
      </c>
      <c r="F492" t="s">
        <v>474</v>
      </c>
      <c r="G492" t="s">
        <v>55</v>
      </c>
      <c r="H492" t="s">
        <v>20</v>
      </c>
      <c r="I492" t="s">
        <v>30</v>
      </c>
      <c r="J492" t="s">
        <v>41</v>
      </c>
      <c r="K492" s="19">
        <v>60</v>
      </c>
      <c r="L492" s="20">
        <f>K492/60</f>
        <v>1</v>
      </c>
      <c r="M492" s="21">
        <v>150</v>
      </c>
      <c r="N492" t="s">
        <v>85</v>
      </c>
    </row>
    <row r="493" spans="1:14" x14ac:dyDescent="0.25">
      <c r="A493" t="s">
        <v>822</v>
      </c>
      <c r="B493" s="18">
        <v>46288</v>
      </c>
      <c r="C493" t="s">
        <v>169</v>
      </c>
      <c r="D493" t="s">
        <v>82</v>
      </c>
      <c r="E493" t="s">
        <v>321</v>
      </c>
      <c r="F493" t="s">
        <v>212</v>
      </c>
      <c r="G493" t="s">
        <v>58</v>
      </c>
      <c r="H493" t="s">
        <v>21</v>
      </c>
      <c r="I493" t="s">
        <v>32</v>
      </c>
      <c r="J493" t="s">
        <v>43</v>
      </c>
      <c r="K493" s="19">
        <v>45</v>
      </c>
      <c r="L493" s="20">
        <f>K493/60</f>
        <v>0.75</v>
      </c>
      <c r="M493" s="21">
        <v>95</v>
      </c>
      <c r="N493" t="s">
        <v>85</v>
      </c>
    </row>
    <row r="494" spans="1:14" x14ac:dyDescent="0.25">
      <c r="A494" t="s">
        <v>823</v>
      </c>
      <c r="B494" s="18">
        <v>46288</v>
      </c>
      <c r="C494" t="s">
        <v>169</v>
      </c>
      <c r="D494" t="s">
        <v>82</v>
      </c>
      <c r="E494" t="s">
        <v>90</v>
      </c>
      <c r="F494" t="s">
        <v>595</v>
      </c>
      <c r="G494" t="s">
        <v>48</v>
      </c>
      <c r="H494" t="s">
        <v>19</v>
      </c>
      <c r="I494" t="s">
        <v>29</v>
      </c>
      <c r="J494" t="s">
        <v>38</v>
      </c>
      <c r="K494" s="19">
        <v>60</v>
      </c>
      <c r="L494" s="20">
        <f>K494/60</f>
        <v>1</v>
      </c>
      <c r="M494" s="21">
        <v>125</v>
      </c>
      <c r="N494" t="s">
        <v>85</v>
      </c>
    </row>
    <row r="495" spans="1:14" x14ac:dyDescent="0.25">
      <c r="A495" t="s">
        <v>824</v>
      </c>
      <c r="B495" s="18">
        <v>46288</v>
      </c>
      <c r="C495" t="s">
        <v>169</v>
      </c>
      <c r="D495" t="s">
        <v>96</v>
      </c>
      <c r="E495" t="s">
        <v>93</v>
      </c>
      <c r="F495" t="s">
        <v>825</v>
      </c>
      <c r="G495" t="s">
        <v>48</v>
      </c>
      <c r="H495" t="s">
        <v>19</v>
      </c>
      <c r="I495" t="s">
        <v>28</v>
      </c>
      <c r="J495" t="s">
        <v>39</v>
      </c>
      <c r="K495" s="19">
        <v>60</v>
      </c>
      <c r="L495" s="20">
        <f>K495/60</f>
        <v>1</v>
      </c>
      <c r="M495" s="21">
        <v>125</v>
      </c>
      <c r="N495" t="s">
        <v>85</v>
      </c>
    </row>
    <row r="496" spans="1:14" x14ac:dyDescent="0.25">
      <c r="A496" t="s">
        <v>826</v>
      </c>
      <c r="B496" s="18">
        <v>46288</v>
      </c>
      <c r="C496" t="s">
        <v>169</v>
      </c>
      <c r="D496" t="s">
        <v>90</v>
      </c>
      <c r="E496" t="s">
        <v>111</v>
      </c>
      <c r="F496" t="s">
        <v>306</v>
      </c>
      <c r="G496" t="s">
        <v>49</v>
      </c>
      <c r="H496" t="s">
        <v>19</v>
      </c>
      <c r="I496" t="s">
        <v>32</v>
      </c>
      <c r="J496" t="s">
        <v>40</v>
      </c>
      <c r="K496" s="19">
        <v>90</v>
      </c>
      <c r="L496" s="20">
        <f>K496/60</f>
        <v>1.5</v>
      </c>
      <c r="M496" s="21">
        <v>185</v>
      </c>
      <c r="N496" t="s">
        <v>85</v>
      </c>
    </row>
    <row r="497" spans="1:14" x14ac:dyDescent="0.25">
      <c r="A497" t="s">
        <v>827</v>
      </c>
      <c r="B497" s="18">
        <v>46288</v>
      </c>
      <c r="C497" t="s">
        <v>169</v>
      </c>
      <c r="D497" t="s">
        <v>93</v>
      </c>
      <c r="E497" t="s">
        <v>108</v>
      </c>
      <c r="F497" t="s">
        <v>543</v>
      </c>
      <c r="G497" t="s">
        <v>57</v>
      </c>
      <c r="H497" t="s">
        <v>20</v>
      </c>
      <c r="I497" t="s">
        <v>30</v>
      </c>
      <c r="J497" t="s">
        <v>41</v>
      </c>
      <c r="K497" s="19">
        <v>30</v>
      </c>
      <c r="L497" s="20">
        <f>K497/60</f>
        <v>0.5</v>
      </c>
      <c r="M497" s="21">
        <v>70</v>
      </c>
      <c r="N497" t="s">
        <v>85</v>
      </c>
    </row>
    <row r="498" spans="1:14" x14ac:dyDescent="0.25">
      <c r="A498" t="s">
        <v>828</v>
      </c>
      <c r="B498" s="18">
        <v>46288</v>
      </c>
      <c r="C498" t="s">
        <v>169</v>
      </c>
      <c r="D498" t="s">
        <v>108</v>
      </c>
      <c r="E498" t="s">
        <v>102</v>
      </c>
      <c r="F498" t="s">
        <v>94</v>
      </c>
      <c r="G498" t="s">
        <v>49</v>
      </c>
      <c r="H498" t="s">
        <v>19</v>
      </c>
      <c r="I498" t="s">
        <v>28</v>
      </c>
      <c r="J498" t="s">
        <v>39</v>
      </c>
      <c r="K498" s="19">
        <v>60</v>
      </c>
      <c r="L498" s="20">
        <f>K498/60</f>
        <v>1</v>
      </c>
      <c r="M498" s="21">
        <v>135</v>
      </c>
      <c r="N498" t="s">
        <v>85</v>
      </c>
    </row>
    <row r="499" spans="1:14" x14ac:dyDescent="0.25">
      <c r="A499" t="s">
        <v>829</v>
      </c>
      <c r="B499" s="18">
        <v>46288</v>
      </c>
      <c r="C499" t="s">
        <v>169</v>
      </c>
      <c r="D499" t="s">
        <v>111</v>
      </c>
      <c r="E499" t="s">
        <v>377</v>
      </c>
      <c r="F499" t="s">
        <v>186</v>
      </c>
      <c r="G499" t="s">
        <v>56</v>
      </c>
      <c r="H499" t="s">
        <v>20</v>
      </c>
      <c r="I499" t="s">
        <v>30</v>
      </c>
      <c r="J499" t="s">
        <v>41</v>
      </c>
      <c r="K499" s="19">
        <v>75</v>
      </c>
      <c r="L499" s="20">
        <f>K499/60</f>
        <v>1.25</v>
      </c>
      <c r="M499" s="21">
        <v>165</v>
      </c>
      <c r="N499" t="s">
        <v>85</v>
      </c>
    </row>
    <row r="500" spans="1:14" x14ac:dyDescent="0.25">
      <c r="A500" t="s">
        <v>830</v>
      </c>
      <c r="B500" s="18">
        <v>46288</v>
      </c>
      <c r="C500" t="s">
        <v>169</v>
      </c>
      <c r="D500" t="s">
        <v>111</v>
      </c>
      <c r="E500" t="s">
        <v>112</v>
      </c>
      <c r="F500" t="s">
        <v>88</v>
      </c>
      <c r="G500" t="s">
        <v>49</v>
      </c>
      <c r="H500" t="s">
        <v>19</v>
      </c>
      <c r="I500" t="s">
        <v>29</v>
      </c>
      <c r="J500" t="s">
        <v>38</v>
      </c>
      <c r="K500" s="19">
        <v>60</v>
      </c>
      <c r="L500" s="20">
        <f>K500/60</f>
        <v>1</v>
      </c>
      <c r="M500" s="21">
        <v>135</v>
      </c>
      <c r="N500" t="s">
        <v>85</v>
      </c>
    </row>
    <row r="501" spans="1:14" x14ac:dyDescent="0.25">
      <c r="A501" t="s">
        <v>831</v>
      </c>
      <c r="B501" s="18">
        <v>46288</v>
      </c>
      <c r="C501" t="s">
        <v>169</v>
      </c>
      <c r="D501" t="s">
        <v>102</v>
      </c>
      <c r="E501" t="s">
        <v>115</v>
      </c>
      <c r="F501" t="s">
        <v>103</v>
      </c>
      <c r="G501" t="s">
        <v>49</v>
      </c>
      <c r="H501" t="s">
        <v>19</v>
      </c>
      <c r="I501" t="s">
        <v>32</v>
      </c>
      <c r="J501" t="s">
        <v>40</v>
      </c>
      <c r="K501" s="19">
        <v>90</v>
      </c>
      <c r="L501" s="20">
        <f>K501/60</f>
        <v>1.5</v>
      </c>
      <c r="M501" s="21">
        <v>185</v>
      </c>
      <c r="N501" t="s">
        <v>85</v>
      </c>
    </row>
    <row r="502" spans="1:14" x14ac:dyDescent="0.25">
      <c r="A502" t="s">
        <v>832</v>
      </c>
      <c r="B502" s="18">
        <v>46288</v>
      </c>
      <c r="C502" t="s">
        <v>169</v>
      </c>
      <c r="D502" t="s">
        <v>112</v>
      </c>
      <c r="E502" t="s">
        <v>131</v>
      </c>
      <c r="F502" t="s">
        <v>729</v>
      </c>
      <c r="G502" t="s">
        <v>49</v>
      </c>
      <c r="H502" t="s">
        <v>19</v>
      </c>
      <c r="I502" t="s">
        <v>28</v>
      </c>
      <c r="J502" t="s">
        <v>39</v>
      </c>
      <c r="K502" s="19">
        <v>90</v>
      </c>
      <c r="L502" s="20">
        <f>K502/60</f>
        <v>1.5</v>
      </c>
      <c r="M502" s="21">
        <v>185</v>
      </c>
      <c r="N502" t="s">
        <v>85</v>
      </c>
    </row>
    <row r="503" spans="1:14" x14ac:dyDescent="0.25">
      <c r="A503" t="s">
        <v>833</v>
      </c>
      <c r="B503" s="18">
        <v>46288</v>
      </c>
      <c r="C503" t="s">
        <v>169</v>
      </c>
      <c r="D503" t="s">
        <v>119</v>
      </c>
      <c r="E503" t="s">
        <v>642</v>
      </c>
      <c r="F503" t="s">
        <v>834</v>
      </c>
      <c r="G503" t="s">
        <v>52</v>
      </c>
      <c r="H503" t="s">
        <v>19</v>
      </c>
      <c r="I503" t="s">
        <v>33</v>
      </c>
      <c r="J503" t="s">
        <v>38</v>
      </c>
      <c r="K503" s="19">
        <v>75</v>
      </c>
      <c r="L503" s="20">
        <f>K503/60</f>
        <v>1.25</v>
      </c>
      <c r="M503" s="21">
        <v>150</v>
      </c>
      <c r="N503" t="s">
        <v>85</v>
      </c>
    </row>
    <row r="504" spans="1:14" x14ac:dyDescent="0.25">
      <c r="A504" t="s">
        <v>835</v>
      </c>
      <c r="B504" s="18">
        <v>46288</v>
      </c>
      <c r="C504" t="s">
        <v>169</v>
      </c>
      <c r="D504" t="s">
        <v>119</v>
      </c>
      <c r="E504" t="s">
        <v>131</v>
      </c>
      <c r="F504" t="s">
        <v>359</v>
      </c>
      <c r="G504" t="s">
        <v>53</v>
      </c>
      <c r="H504" t="s">
        <v>20</v>
      </c>
      <c r="I504" t="s">
        <v>30</v>
      </c>
      <c r="J504" t="s">
        <v>41</v>
      </c>
      <c r="K504" s="19">
        <v>60</v>
      </c>
      <c r="L504" s="20">
        <f>K504/60</f>
        <v>1</v>
      </c>
      <c r="M504" s="21">
        <v>130</v>
      </c>
      <c r="N504" t="s">
        <v>85</v>
      </c>
    </row>
    <row r="505" spans="1:14" x14ac:dyDescent="0.25">
      <c r="A505" t="s">
        <v>836</v>
      </c>
      <c r="B505" s="18">
        <v>46288</v>
      </c>
      <c r="C505" t="s">
        <v>169</v>
      </c>
      <c r="D505" t="s">
        <v>128</v>
      </c>
      <c r="E505" t="s">
        <v>135</v>
      </c>
      <c r="F505" t="s">
        <v>602</v>
      </c>
      <c r="G505" t="s">
        <v>48</v>
      </c>
      <c r="H505" t="s">
        <v>19</v>
      </c>
      <c r="I505" t="s">
        <v>33</v>
      </c>
      <c r="J505" t="s">
        <v>39</v>
      </c>
      <c r="K505" s="19">
        <v>60</v>
      </c>
      <c r="L505" s="20">
        <f>K505/60</f>
        <v>1</v>
      </c>
      <c r="M505" s="21">
        <v>125</v>
      </c>
      <c r="N505" t="s">
        <v>85</v>
      </c>
    </row>
    <row r="506" spans="1:14" x14ac:dyDescent="0.25">
      <c r="A506" t="s">
        <v>837</v>
      </c>
      <c r="B506" s="18">
        <v>46288</v>
      </c>
      <c r="C506" t="s">
        <v>169</v>
      </c>
      <c r="D506" t="s">
        <v>140</v>
      </c>
      <c r="E506" t="s">
        <v>143</v>
      </c>
      <c r="F506" t="s">
        <v>838</v>
      </c>
      <c r="G506" t="s">
        <v>48</v>
      </c>
      <c r="H506" t="s">
        <v>19</v>
      </c>
      <c r="I506" t="s">
        <v>29</v>
      </c>
      <c r="J506" t="s">
        <v>38</v>
      </c>
      <c r="K506" s="19">
        <v>60</v>
      </c>
      <c r="L506" s="20">
        <f>K506/60</f>
        <v>1</v>
      </c>
      <c r="M506" s="21">
        <v>125</v>
      </c>
      <c r="N506" t="s">
        <v>85</v>
      </c>
    </row>
    <row r="507" spans="1:14" x14ac:dyDescent="0.25">
      <c r="A507" t="s">
        <v>839</v>
      </c>
      <c r="B507" s="18">
        <v>46288</v>
      </c>
      <c r="C507" t="s">
        <v>169</v>
      </c>
      <c r="D507" t="s">
        <v>135</v>
      </c>
      <c r="E507" t="s">
        <v>198</v>
      </c>
      <c r="F507" t="s">
        <v>290</v>
      </c>
      <c r="G507" t="s">
        <v>58</v>
      </c>
      <c r="H507" t="s">
        <v>21</v>
      </c>
      <c r="I507" t="s">
        <v>28</v>
      </c>
      <c r="J507" t="s">
        <v>43</v>
      </c>
      <c r="K507" s="19">
        <v>45</v>
      </c>
      <c r="L507" s="20">
        <f>K507/60</f>
        <v>0.75</v>
      </c>
      <c r="M507" s="21">
        <v>95</v>
      </c>
      <c r="N507" t="s">
        <v>85</v>
      </c>
    </row>
    <row r="508" spans="1:14" x14ac:dyDescent="0.25">
      <c r="A508" t="s">
        <v>840</v>
      </c>
      <c r="B508" s="18">
        <v>46288</v>
      </c>
      <c r="C508" t="s">
        <v>169</v>
      </c>
      <c r="D508" t="s">
        <v>143</v>
      </c>
      <c r="E508" t="s">
        <v>151</v>
      </c>
      <c r="F508" t="s">
        <v>735</v>
      </c>
      <c r="G508" t="s">
        <v>51</v>
      </c>
      <c r="H508" t="s">
        <v>19</v>
      </c>
      <c r="I508" t="s">
        <v>33</v>
      </c>
      <c r="J508" t="s">
        <v>40</v>
      </c>
      <c r="K508" s="19">
        <v>60</v>
      </c>
      <c r="L508" s="20">
        <f>K508/60</f>
        <v>1</v>
      </c>
      <c r="M508" s="21">
        <v>130</v>
      </c>
      <c r="N508" t="s">
        <v>85</v>
      </c>
    </row>
    <row r="509" spans="1:14" x14ac:dyDescent="0.25">
      <c r="A509" t="s">
        <v>841</v>
      </c>
      <c r="B509" s="18">
        <v>46288</v>
      </c>
      <c r="C509" t="s">
        <v>169</v>
      </c>
      <c r="D509" t="s">
        <v>143</v>
      </c>
      <c r="E509" t="s">
        <v>151</v>
      </c>
      <c r="F509" t="s">
        <v>238</v>
      </c>
      <c r="G509" t="s">
        <v>53</v>
      </c>
      <c r="H509" t="s">
        <v>20</v>
      </c>
      <c r="I509" t="s">
        <v>30</v>
      </c>
      <c r="J509" t="s">
        <v>41</v>
      </c>
      <c r="K509" s="19">
        <v>60</v>
      </c>
      <c r="L509" s="20">
        <f>K509/60</f>
        <v>1</v>
      </c>
      <c r="M509" s="21">
        <v>130</v>
      </c>
      <c r="N509" t="s">
        <v>85</v>
      </c>
    </row>
    <row r="510" spans="1:14" x14ac:dyDescent="0.25">
      <c r="A510" t="s">
        <v>842</v>
      </c>
      <c r="B510" s="18">
        <v>46288</v>
      </c>
      <c r="C510" t="s">
        <v>169</v>
      </c>
      <c r="D510" t="s">
        <v>141</v>
      </c>
      <c r="E510" t="s">
        <v>154</v>
      </c>
      <c r="F510" t="s">
        <v>91</v>
      </c>
      <c r="G510" t="s">
        <v>49</v>
      </c>
      <c r="H510" t="s">
        <v>19</v>
      </c>
      <c r="I510" t="s">
        <v>28</v>
      </c>
      <c r="J510" t="s">
        <v>39</v>
      </c>
      <c r="K510" s="19">
        <v>60</v>
      </c>
      <c r="L510" s="20">
        <f>K510/60</f>
        <v>1</v>
      </c>
      <c r="M510" s="21">
        <v>135</v>
      </c>
      <c r="N510" t="s">
        <v>85</v>
      </c>
    </row>
    <row r="511" spans="1:14" x14ac:dyDescent="0.25">
      <c r="A511" t="s">
        <v>843</v>
      </c>
      <c r="B511" s="18">
        <v>46288</v>
      </c>
      <c r="C511" t="s">
        <v>169</v>
      </c>
      <c r="D511" t="s">
        <v>141</v>
      </c>
      <c r="E511" t="s">
        <v>159</v>
      </c>
      <c r="F511" t="s">
        <v>178</v>
      </c>
      <c r="G511" t="s">
        <v>49</v>
      </c>
      <c r="H511" t="s">
        <v>19</v>
      </c>
      <c r="I511" t="s">
        <v>29</v>
      </c>
      <c r="J511" t="s">
        <v>38</v>
      </c>
      <c r="K511" s="19">
        <v>90</v>
      </c>
      <c r="L511" s="20">
        <f>K511/60</f>
        <v>1.5</v>
      </c>
      <c r="M511" s="21">
        <v>185</v>
      </c>
      <c r="N511" t="s">
        <v>85</v>
      </c>
    </row>
    <row r="512" spans="1:14" x14ac:dyDescent="0.25">
      <c r="A512" t="s">
        <v>844</v>
      </c>
      <c r="B512" s="18">
        <v>46288</v>
      </c>
      <c r="C512" t="s">
        <v>169</v>
      </c>
      <c r="D512" t="s">
        <v>151</v>
      </c>
      <c r="E512" t="s">
        <v>156</v>
      </c>
      <c r="F512" t="s">
        <v>527</v>
      </c>
      <c r="G512" t="s">
        <v>61</v>
      </c>
      <c r="H512" t="s">
        <v>21</v>
      </c>
      <c r="I512" t="s">
        <v>32</v>
      </c>
      <c r="J512" t="s">
        <v>43</v>
      </c>
      <c r="K512" s="19">
        <v>45</v>
      </c>
      <c r="L512" s="20">
        <f>K512/60</f>
        <v>0.75</v>
      </c>
      <c r="M512" s="21">
        <v>95</v>
      </c>
      <c r="N512" t="s">
        <v>85</v>
      </c>
    </row>
    <row r="513" spans="1:14" x14ac:dyDescent="0.25">
      <c r="A513" t="s">
        <v>845</v>
      </c>
      <c r="B513" s="18">
        <v>46288</v>
      </c>
      <c r="C513" t="s">
        <v>169</v>
      </c>
      <c r="D513" t="s">
        <v>154</v>
      </c>
      <c r="E513" t="s">
        <v>162</v>
      </c>
      <c r="F513" t="s">
        <v>280</v>
      </c>
      <c r="G513" t="s">
        <v>48</v>
      </c>
      <c r="H513" t="s">
        <v>19</v>
      </c>
      <c r="I513" t="s">
        <v>33</v>
      </c>
      <c r="J513" t="s">
        <v>40</v>
      </c>
      <c r="K513" s="19">
        <v>90</v>
      </c>
      <c r="L513" s="20">
        <f>K513/60</f>
        <v>1.5</v>
      </c>
      <c r="M513" s="21">
        <v>175</v>
      </c>
      <c r="N513" t="s">
        <v>85</v>
      </c>
    </row>
    <row r="514" spans="1:14" x14ac:dyDescent="0.25">
      <c r="A514" t="s">
        <v>846</v>
      </c>
      <c r="B514" s="18">
        <v>46288</v>
      </c>
      <c r="C514" t="s">
        <v>169</v>
      </c>
      <c r="D514" t="s">
        <v>154</v>
      </c>
      <c r="E514" t="s">
        <v>209</v>
      </c>
      <c r="F514" t="s">
        <v>847</v>
      </c>
      <c r="G514" t="s">
        <v>56</v>
      </c>
      <c r="H514" t="s">
        <v>20</v>
      </c>
      <c r="I514" t="s">
        <v>30</v>
      </c>
      <c r="J514" t="s">
        <v>41</v>
      </c>
      <c r="K514" s="19">
        <v>75</v>
      </c>
      <c r="L514" s="20">
        <f>K514/60</f>
        <v>1.25</v>
      </c>
      <c r="M514" s="21">
        <v>165</v>
      </c>
      <c r="N514" t="s">
        <v>85</v>
      </c>
    </row>
    <row r="515" spans="1:14" x14ac:dyDescent="0.25">
      <c r="A515" t="s">
        <v>848</v>
      </c>
      <c r="B515" s="18">
        <v>46288</v>
      </c>
      <c r="C515" t="s">
        <v>169</v>
      </c>
      <c r="D515" t="s">
        <v>159</v>
      </c>
      <c r="E515" t="s">
        <v>162</v>
      </c>
      <c r="F515" t="s">
        <v>106</v>
      </c>
      <c r="G515" t="s">
        <v>49</v>
      </c>
      <c r="H515" t="s">
        <v>19</v>
      </c>
      <c r="I515" t="s">
        <v>32</v>
      </c>
      <c r="J515" t="s">
        <v>39</v>
      </c>
      <c r="K515" s="19">
        <v>60</v>
      </c>
      <c r="L515" s="20">
        <f>K515/60</f>
        <v>1</v>
      </c>
      <c r="M515" s="21">
        <v>135</v>
      </c>
      <c r="N515" t="s">
        <v>85</v>
      </c>
    </row>
    <row r="516" spans="1:14" x14ac:dyDescent="0.25">
      <c r="A516" t="s">
        <v>849</v>
      </c>
      <c r="B516" s="18">
        <v>46289</v>
      </c>
      <c r="C516" t="s">
        <v>216</v>
      </c>
      <c r="D516" t="s">
        <v>82</v>
      </c>
      <c r="E516" t="s">
        <v>87</v>
      </c>
      <c r="F516" t="s">
        <v>850</v>
      </c>
      <c r="G516" t="s">
        <v>56</v>
      </c>
      <c r="H516" t="s">
        <v>20</v>
      </c>
      <c r="I516" t="s">
        <v>31</v>
      </c>
      <c r="J516" t="s">
        <v>42</v>
      </c>
      <c r="K516" s="19">
        <v>75</v>
      </c>
      <c r="L516" s="20">
        <f>K516/60</f>
        <v>1.25</v>
      </c>
      <c r="M516" s="21">
        <v>165</v>
      </c>
      <c r="N516" t="s">
        <v>117</v>
      </c>
    </row>
    <row r="517" spans="1:14" x14ac:dyDescent="0.25">
      <c r="A517" t="s">
        <v>851</v>
      </c>
      <c r="B517" s="18">
        <v>46289</v>
      </c>
      <c r="C517" t="s">
        <v>216</v>
      </c>
      <c r="D517" t="s">
        <v>82</v>
      </c>
      <c r="E517" t="s">
        <v>87</v>
      </c>
      <c r="F517" t="s">
        <v>203</v>
      </c>
      <c r="G517" t="s">
        <v>56</v>
      </c>
      <c r="H517" t="s">
        <v>20</v>
      </c>
      <c r="I517" t="s">
        <v>30</v>
      </c>
      <c r="J517" t="s">
        <v>41</v>
      </c>
      <c r="K517" s="19">
        <v>75</v>
      </c>
      <c r="L517" s="20">
        <f>K517/60</f>
        <v>1.25</v>
      </c>
      <c r="M517" s="21">
        <v>165</v>
      </c>
      <c r="N517" t="s">
        <v>85</v>
      </c>
    </row>
    <row r="518" spans="1:14" x14ac:dyDescent="0.25">
      <c r="A518" t="s">
        <v>852</v>
      </c>
      <c r="B518" s="18">
        <v>46289</v>
      </c>
      <c r="C518" t="s">
        <v>216</v>
      </c>
      <c r="D518" t="s">
        <v>82</v>
      </c>
      <c r="E518" t="s">
        <v>87</v>
      </c>
      <c r="F518" t="s">
        <v>194</v>
      </c>
      <c r="G518" t="s">
        <v>50</v>
      </c>
      <c r="H518" t="s">
        <v>19</v>
      </c>
      <c r="I518" t="s">
        <v>29</v>
      </c>
      <c r="J518" t="s">
        <v>39</v>
      </c>
      <c r="K518" s="19">
        <v>75</v>
      </c>
      <c r="L518" s="20">
        <f>K518/60</f>
        <v>1.25</v>
      </c>
      <c r="M518" s="21">
        <v>160</v>
      </c>
      <c r="N518" t="s">
        <v>85</v>
      </c>
    </row>
    <row r="519" spans="1:14" x14ac:dyDescent="0.25">
      <c r="A519" t="s">
        <v>853</v>
      </c>
      <c r="B519" s="18">
        <v>46289</v>
      </c>
      <c r="C519" t="s">
        <v>216</v>
      </c>
      <c r="D519" t="s">
        <v>82</v>
      </c>
      <c r="E519" t="s">
        <v>90</v>
      </c>
      <c r="F519" t="s">
        <v>266</v>
      </c>
      <c r="G519" t="s">
        <v>49</v>
      </c>
      <c r="H519" t="s">
        <v>19</v>
      </c>
      <c r="I519" t="s">
        <v>28</v>
      </c>
      <c r="J519" t="s">
        <v>38</v>
      </c>
      <c r="K519" s="19">
        <v>60</v>
      </c>
      <c r="L519" s="20">
        <f>K519/60</f>
        <v>1</v>
      </c>
      <c r="M519" s="21">
        <v>135</v>
      </c>
      <c r="N519" t="s">
        <v>85</v>
      </c>
    </row>
    <row r="520" spans="1:14" x14ac:dyDescent="0.25">
      <c r="A520" t="s">
        <v>854</v>
      </c>
      <c r="B520" s="18">
        <v>46289</v>
      </c>
      <c r="C520" t="s">
        <v>216</v>
      </c>
      <c r="D520" t="s">
        <v>96</v>
      </c>
      <c r="E520" t="s">
        <v>108</v>
      </c>
      <c r="F520" t="s">
        <v>735</v>
      </c>
      <c r="G520" t="s">
        <v>48</v>
      </c>
      <c r="H520" t="s">
        <v>19</v>
      </c>
      <c r="I520" t="s">
        <v>33</v>
      </c>
      <c r="J520" t="s">
        <v>40</v>
      </c>
      <c r="K520" s="19">
        <v>90</v>
      </c>
      <c r="L520" s="20">
        <f>K520/60</f>
        <v>1.5</v>
      </c>
      <c r="M520" s="21">
        <v>175</v>
      </c>
      <c r="N520" t="s">
        <v>85</v>
      </c>
    </row>
    <row r="521" spans="1:14" x14ac:dyDescent="0.25">
      <c r="A521" t="s">
        <v>855</v>
      </c>
      <c r="B521" s="18">
        <v>46289</v>
      </c>
      <c r="C521" t="s">
        <v>216</v>
      </c>
      <c r="D521" t="s">
        <v>93</v>
      </c>
      <c r="E521" t="s">
        <v>111</v>
      </c>
      <c r="F521" t="s">
        <v>430</v>
      </c>
      <c r="G521" t="s">
        <v>53</v>
      </c>
      <c r="H521" t="s">
        <v>20</v>
      </c>
      <c r="I521" t="s">
        <v>31</v>
      </c>
      <c r="J521" t="s">
        <v>42</v>
      </c>
      <c r="K521" s="19">
        <v>60</v>
      </c>
      <c r="L521" s="20">
        <f>K521/60</f>
        <v>1</v>
      </c>
      <c r="M521" s="21">
        <v>130</v>
      </c>
      <c r="N521" t="s">
        <v>85</v>
      </c>
    </row>
    <row r="522" spans="1:14" x14ac:dyDescent="0.25">
      <c r="A522" t="s">
        <v>856</v>
      </c>
      <c r="B522" s="18">
        <v>46289</v>
      </c>
      <c r="C522" t="s">
        <v>216</v>
      </c>
      <c r="D522" t="s">
        <v>93</v>
      </c>
      <c r="E522" t="s">
        <v>111</v>
      </c>
      <c r="F522" t="s">
        <v>231</v>
      </c>
      <c r="G522" t="s">
        <v>55</v>
      </c>
      <c r="H522" t="s">
        <v>20</v>
      </c>
      <c r="I522" t="s">
        <v>30</v>
      </c>
      <c r="J522" t="s">
        <v>41</v>
      </c>
      <c r="K522" s="19">
        <v>60</v>
      </c>
      <c r="L522" s="20">
        <f>K522/60</f>
        <v>1</v>
      </c>
      <c r="M522" s="21">
        <v>150</v>
      </c>
      <c r="N522" t="s">
        <v>85</v>
      </c>
    </row>
    <row r="523" spans="1:14" x14ac:dyDescent="0.25">
      <c r="A523" t="s">
        <v>857</v>
      </c>
      <c r="B523" s="18">
        <v>46289</v>
      </c>
      <c r="C523" t="s">
        <v>216</v>
      </c>
      <c r="D523" t="s">
        <v>93</v>
      </c>
      <c r="E523" t="s">
        <v>111</v>
      </c>
      <c r="F523" t="s">
        <v>858</v>
      </c>
      <c r="G523" t="s">
        <v>49</v>
      </c>
      <c r="H523" t="s">
        <v>19</v>
      </c>
      <c r="I523" t="s">
        <v>29</v>
      </c>
      <c r="J523" t="s">
        <v>39</v>
      </c>
      <c r="K523" s="19">
        <v>60</v>
      </c>
      <c r="L523" s="20">
        <f>K523/60</f>
        <v>1</v>
      </c>
      <c r="M523" s="21">
        <v>135</v>
      </c>
      <c r="N523" t="s">
        <v>85</v>
      </c>
    </row>
    <row r="524" spans="1:14" x14ac:dyDescent="0.25">
      <c r="A524" t="s">
        <v>859</v>
      </c>
      <c r="B524" s="18">
        <v>46289</v>
      </c>
      <c r="C524" t="s">
        <v>216</v>
      </c>
      <c r="D524" t="s">
        <v>93</v>
      </c>
      <c r="E524" t="s">
        <v>105</v>
      </c>
      <c r="F524" t="s">
        <v>660</v>
      </c>
      <c r="G524" t="s">
        <v>58</v>
      </c>
      <c r="H524" t="s">
        <v>21</v>
      </c>
      <c r="I524" t="s">
        <v>28</v>
      </c>
      <c r="J524" t="s">
        <v>43</v>
      </c>
      <c r="K524" s="19">
        <v>45</v>
      </c>
      <c r="L524" s="20">
        <f>K524/60</f>
        <v>0.75</v>
      </c>
      <c r="M524" s="21">
        <v>95</v>
      </c>
      <c r="N524" t="s">
        <v>85</v>
      </c>
    </row>
    <row r="525" spans="1:14" x14ac:dyDescent="0.25">
      <c r="A525" t="s">
        <v>860</v>
      </c>
      <c r="B525" s="18">
        <v>46289</v>
      </c>
      <c r="C525" t="s">
        <v>216</v>
      </c>
      <c r="D525" t="s">
        <v>111</v>
      </c>
      <c r="E525" t="s">
        <v>112</v>
      </c>
      <c r="F525" t="s">
        <v>120</v>
      </c>
      <c r="G525" t="s">
        <v>49</v>
      </c>
      <c r="H525" t="s">
        <v>19</v>
      </c>
      <c r="I525" t="s">
        <v>33</v>
      </c>
      <c r="J525" t="s">
        <v>40</v>
      </c>
      <c r="K525" s="19">
        <v>60</v>
      </c>
      <c r="L525" s="20">
        <f>K525/60</f>
        <v>1</v>
      </c>
      <c r="M525" s="21">
        <v>135</v>
      </c>
      <c r="N525" t="s">
        <v>85</v>
      </c>
    </row>
    <row r="526" spans="1:14" x14ac:dyDescent="0.25">
      <c r="A526" t="s">
        <v>861</v>
      </c>
      <c r="B526" s="18">
        <v>46289</v>
      </c>
      <c r="C526" t="s">
        <v>216</v>
      </c>
      <c r="D526" t="s">
        <v>111</v>
      </c>
      <c r="E526" t="s">
        <v>112</v>
      </c>
      <c r="F526" t="s">
        <v>862</v>
      </c>
      <c r="G526" t="s">
        <v>49</v>
      </c>
      <c r="H526" t="s">
        <v>19</v>
      </c>
      <c r="I526" t="s">
        <v>28</v>
      </c>
      <c r="J526" t="s">
        <v>38</v>
      </c>
      <c r="K526" s="19">
        <v>60</v>
      </c>
      <c r="L526" s="20">
        <f>K526/60</f>
        <v>1</v>
      </c>
      <c r="M526" s="21">
        <v>135</v>
      </c>
      <c r="N526" t="s">
        <v>85</v>
      </c>
    </row>
    <row r="527" spans="1:14" x14ac:dyDescent="0.25">
      <c r="A527" t="s">
        <v>863</v>
      </c>
      <c r="B527" s="18">
        <v>46289</v>
      </c>
      <c r="C527" t="s">
        <v>216</v>
      </c>
      <c r="D527" t="s">
        <v>102</v>
      </c>
      <c r="E527" t="s">
        <v>119</v>
      </c>
      <c r="F527" t="s">
        <v>212</v>
      </c>
      <c r="G527" t="s">
        <v>53</v>
      </c>
      <c r="H527" t="s">
        <v>20</v>
      </c>
      <c r="I527" t="s">
        <v>31</v>
      </c>
      <c r="J527" t="s">
        <v>41</v>
      </c>
      <c r="K527" s="19">
        <v>60</v>
      </c>
      <c r="L527" s="20">
        <f>K527/60</f>
        <v>1</v>
      </c>
      <c r="M527" s="21">
        <v>130</v>
      </c>
      <c r="N527" t="s">
        <v>85</v>
      </c>
    </row>
    <row r="528" spans="1:14" x14ac:dyDescent="0.25">
      <c r="A528" t="s">
        <v>864</v>
      </c>
      <c r="B528" s="18">
        <v>46289</v>
      </c>
      <c r="C528" t="s">
        <v>216</v>
      </c>
      <c r="D528" t="s">
        <v>119</v>
      </c>
      <c r="E528" t="s">
        <v>642</v>
      </c>
      <c r="F528" t="s">
        <v>345</v>
      </c>
      <c r="G528" t="s">
        <v>50</v>
      </c>
      <c r="H528" t="s">
        <v>19</v>
      </c>
      <c r="I528" t="s">
        <v>29</v>
      </c>
      <c r="J528" t="s">
        <v>38</v>
      </c>
      <c r="K528" s="19">
        <v>75</v>
      </c>
      <c r="L528" s="20">
        <f>K528/60</f>
        <v>1.25</v>
      </c>
      <c r="M528" s="21">
        <v>160</v>
      </c>
      <c r="N528" t="s">
        <v>85</v>
      </c>
    </row>
    <row r="529" spans="1:14" x14ac:dyDescent="0.25">
      <c r="A529" t="s">
        <v>865</v>
      </c>
      <c r="B529" s="18">
        <v>46289</v>
      </c>
      <c r="C529" t="s">
        <v>216</v>
      </c>
      <c r="D529" t="s">
        <v>119</v>
      </c>
      <c r="E529" t="s">
        <v>642</v>
      </c>
      <c r="F529" t="s">
        <v>515</v>
      </c>
      <c r="G529" t="s">
        <v>59</v>
      </c>
      <c r="H529" t="s">
        <v>21</v>
      </c>
      <c r="I529" t="s">
        <v>28</v>
      </c>
      <c r="J529" t="s">
        <v>43</v>
      </c>
      <c r="K529" s="19">
        <v>75</v>
      </c>
      <c r="L529" s="20">
        <f>K529/60</f>
        <v>1.25</v>
      </c>
      <c r="M529" s="21">
        <v>150</v>
      </c>
      <c r="N529" t="s">
        <v>85</v>
      </c>
    </row>
    <row r="530" spans="1:14" x14ac:dyDescent="0.25">
      <c r="A530" t="s">
        <v>866</v>
      </c>
      <c r="B530" s="18">
        <v>46289</v>
      </c>
      <c r="C530" t="s">
        <v>216</v>
      </c>
      <c r="D530" t="s">
        <v>115</v>
      </c>
      <c r="E530" t="s">
        <v>128</v>
      </c>
      <c r="F530" t="s">
        <v>867</v>
      </c>
      <c r="G530" t="s">
        <v>55</v>
      </c>
      <c r="H530" t="s">
        <v>20</v>
      </c>
      <c r="I530" t="s">
        <v>31</v>
      </c>
      <c r="J530" t="s">
        <v>42</v>
      </c>
      <c r="K530" s="19">
        <v>60</v>
      </c>
      <c r="L530" s="20">
        <f>K530/60</f>
        <v>1</v>
      </c>
      <c r="M530" s="21">
        <v>150</v>
      </c>
      <c r="N530" t="s">
        <v>85</v>
      </c>
    </row>
    <row r="531" spans="1:14" x14ac:dyDescent="0.25">
      <c r="A531" t="s">
        <v>868</v>
      </c>
      <c r="B531" s="18">
        <v>46289</v>
      </c>
      <c r="C531" t="s">
        <v>216</v>
      </c>
      <c r="D531" t="s">
        <v>115</v>
      </c>
      <c r="E531" t="s">
        <v>128</v>
      </c>
      <c r="F531" t="s">
        <v>609</v>
      </c>
      <c r="G531" t="s">
        <v>53</v>
      </c>
      <c r="H531" t="s">
        <v>20</v>
      </c>
      <c r="I531" t="s">
        <v>30</v>
      </c>
      <c r="J531" t="s">
        <v>41</v>
      </c>
      <c r="K531" s="19">
        <v>60</v>
      </c>
      <c r="L531" s="20">
        <f>K531/60</f>
        <v>1</v>
      </c>
      <c r="M531" s="21">
        <v>130</v>
      </c>
      <c r="N531" t="s">
        <v>85</v>
      </c>
    </row>
    <row r="532" spans="1:14" x14ac:dyDescent="0.25">
      <c r="A532" t="s">
        <v>869</v>
      </c>
      <c r="B532" s="18">
        <v>46289</v>
      </c>
      <c r="C532" t="s">
        <v>216</v>
      </c>
      <c r="D532" t="s">
        <v>131</v>
      </c>
      <c r="E532" t="s">
        <v>349</v>
      </c>
      <c r="F532" t="s">
        <v>870</v>
      </c>
      <c r="G532" t="s">
        <v>52</v>
      </c>
      <c r="H532" t="s">
        <v>19</v>
      </c>
      <c r="I532" t="s">
        <v>33</v>
      </c>
      <c r="J532" t="s">
        <v>40</v>
      </c>
      <c r="K532" s="19">
        <v>75</v>
      </c>
      <c r="L532" s="20">
        <f>K532/60</f>
        <v>1.25</v>
      </c>
      <c r="M532" s="21">
        <v>150</v>
      </c>
      <c r="N532" t="s">
        <v>85</v>
      </c>
    </row>
    <row r="533" spans="1:14" x14ac:dyDescent="0.25">
      <c r="A533" t="s">
        <v>871</v>
      </c>
      <c r="B533" s="18">
        <v>46289</v>
      </c>
      <c r="C533" t="s">
        <v>216</v>
      </c>
      <c r="D533" t="s">
        <v>128</v>
      </c>
      <c r="E533" t="s">
        <v>135</v>
      </c>
      <c r="F533" t="s">
        <v>714</v>
      </c>
      <c r="G533" t="s">
        <v>48</v>
      </c>
      <c r="H533" t="s">
        <v>19</v>
      </c>
      <c r="I533" t="s">
        <v>29</v>
      </c>
      <c r="J533" t="s">
        <v>39</v>
      </c>
      <c r="K533" s="19">
        <v>60</v>
      </c>
      <c r="L533" s="20">
        <f>K533/60</f>
        <v>1</v>
      </c>
      <c r="M533" s="21">
        <v>125</v>
      </c>
      <c r="N533" t="s">
        <v>85</v>
      </c>
    </row>
    <row r="534" spans="1:14" x14ac:dyDescent="0.25">
      <c r="A534" t="s">
        <v>872</v>
      </c>
      <c r="B534" s="18">
        <v>46289</v>
      </c>
      <c r="C534" t="s">
        <v>216</v>
      </c>
      <c r="D534" t="s">
        <v>140</v>
      </c>
      <c r="E534" t="s">
        <v>143</v>
      </c>
      <c r="F534" t="s">
        <v>838</v>
      </c>
      <c r="G534" t="s">
        <v>53</v>
      </c>
      <c r="H534" t="s">
        <v>20</v>
      </c>
      <c r="I534" t="s">
        <v>30</v>
      </c>
      <c r="J534" t="s">
        <v>41</v>
      </c>
      <c r="K534" s="19">
        <v>60</v>
      </c>
      <c r="L534" s="20">
        <f>K534/60</f>
        <v>1</v>
      </c>
      <c r="M534" s="21">
        <v>130</v>
      </c>
      <c r="N534" t="s">
        <v>85</v>
      </c>
    </row>
    <row r="535" spans="1:14" x14ac:dyDescent="0.25">
      <c r="A535" t="s">
        <v>873</v>
      </c>
      <c r="B535" s="18">
        <v>46289</v>
      </c>
      <c r="C535" t="s">
        <v>216</v>
      </c>
      <c r="D535" t="s">
        <v>135</v>
      </c>
      <c r="E535" t="s">
        <v>141</v>
      </c>
      <c r="F535" t="s">
        <v>759</v>
      </c>
      <c r="G535" t="s">
        <v>49</v>
      </c>
      <c r="H535" t="s">
        <v>19</v>
      </c>
      <c r="I535" t="s">
        <v>28</v>
      </c>
      <c r="J535" t="s">
        <v>38</v>
      </c>
      <c r="K535" s="19">
        <v>60</v>
      </c>
      <c r="L535" s="20">
        <f>K535/60</f>
        <v>1</v>
      </c>
      <c r="M535" s="21">
        <v>135</v>
      </c>
      <c r="N535" t="s">
        <v>85</v>
      </c>
    </row>
    <row r="536" spans="1:14" x14ac:dyDescent="0.25">
      <c r="A536" t="s">
        <v>874</v>
      </c>
      <c r="B536" s="18">
        <v>46289</v>
      </c>
      <c r="C536" t="s">
        <v>216</v>
      </c>
      <c r="D536" t="s">
        <v>143</v>
      </c>
      <c r="E536" t="s">
        <v>151</v>
      </c>
      <c r="F536" t="s">
        <v>319</v>
      </c>
      <c r="G536" t="s">
        <v>49</v>
      </c>
      <c r="H536" t="s">
        <v>19</v>
      </c>
      <c r="I536" t="s">
        <v>29</v>
      </c>
      <c r="J536" t="s">
        <v>39</v>
      </c>
      <c r="K536" s="19">
        <v>60</v>
      </c>
      <c r="L536" s="20">
        <f>K536/60</f>
        <v>1</v>
      </c>
      <c r="M536" s="21">
        <v>135</v>
      </c>
      <c r="N536" t="s">
        <v>85</v>
      </c>
    </row>
    <row r="537" spans="1:14" x14ac:dyDescent="0.25">
      <c r="A537" t="s">
        <v>875</v>
      </c>
      <c r="B537" s="18">
        <v>46289</v>
      </c>
      <c r="C537" t="s">
        <v>216</v>
      </c>
      <c r="D537" t="s">
        <v>141</v>
      </c>
      <c r="E537" t="s">
        <v>154</v>
      </c>
      <c r="F537" t="s">
        <v>604</v>
      </c>
      <c r="G537" t="s">
        <v>55</v>
      </c>
      <c r="H537" t="s">
        <v>20</v>
      </c>
      <c r="I537" t="s">
        <v>30</v>
      </c>
      <c r="J537" t="s">
        <v>41</v>
      </c>
      <c r="K537" s="19">
        <v>60</v>
      </c>
      <c r="L537" s="20">
        <f>K537/60</f>
        <v>1</v>
      </c>
      <c r="M537" s="21">
        <v>150</v>
      </c>
      <c r="N537" t="s">
        <v>117</v>
      </c>
    </row>
    <row r="538" spans="1:14" x14ac:dyDescent="0.25">
      <c r="A538" t="s">
        <v>876</v>
      </c>
      <c r="B538" s="18">
        <v>46289</v>
      </c>
      <c r="C538" t="s">
        <v>216</v>
      </c>
      <c r="D538" t="s">
        <v>154</v>
      </c>
      <c r="E538" t="s">
        <v>165</v>
      </c>
      <c r="F538" t="s">
        <v>266</v>
      </c>
      <c r="G538" t="s">
        <v>48</v>
      </c>
      <c r="H538" t="s">
        <v>19</v>
      </c>
      <c r="I538" t="s">
        <v>29</v>
      </c>
      <c r="J538" t="s">
        <v>38</v>
      </c>
      <c r="K538" s="19">
        <v>60</v>
      </c>
      <c r="L538" s="20">
        <f>K538/60</f>
        <v>1</v>
      </c>
      <c r="M538" s="21">
        <v>125</v>
      </c>
      <c r="N538" t="s">
        <v>85</v>
      </c>
    </row>
    <row r="539" spans="1:14" x14ac:dyDescent="0.25">
      <c r="A539" t="s">
        <v>877</v>
      </c>
      <c r="B539" s="18">
        <v>46289</v>
      </c>
      <c r="C539" t="s">
        <v>216</v>
      </c>
      <c r="D539" t="s">
        <v>159</v>
      </c>
      <c r="E539" t="s">
        <v>162</v>
      </c>
      <c r="F539" t="s">
        <v>878</v>
      </c>
      <c r="G539" t="s">
        <v>53</v>
      </c>
      <c r="H539" t="s">
        <v>20</v>
      </c>
      <c r="I539" t="s">
        <v>30</v>
      </c>
      <c r="J539" t="s">
        <v>41</v>
      </c>
      <c r="K539" s="19">
        <v>60</v>
      </c>
      <c r="L539" s="20">
        <f>K539/60</f>
        <v>1</v>
      </c>
      <c r="M539" s="21">
        <v>130</v>
      </c>
      <c r="N539" t="s">
        <v>85</v>
      </c>
    </row>
    <row r="540" spans="1:14" x14ac:dyDescent="0.25">
      <c r="A540" t="s">
        <v>879</v>
      </c>
      <c r="B540" s="18">
        <v>46289</v>
      </c>
      <c r="C540" t="s">
        <v>216</v>
      </c>
      <c r="D540" t="s">
        <v>159</v>
      </c>
      <c r="E540" t="s">
        <v>209</v>
      </c>
      <c r="F540" t="s">
        <v>536</v>
      </c>
      <c r="G540" t="s">
        <v>58</v>
      </c>
      <c r="H540" t="s">
        <v>21</v>
      </c>
      <c r="I540" t="s">
        <v>28</v>
      </c>
      <c r="J540" t="s">
        <v>43</v>
      </c>
      <c r="K540" s="19">
        <v>45</v>
      </c>
      <c r="L540" s="20">
        <f>K540/60</f>
        <v>0.75</v>
      </c>
      <c r="M540" s="21">
        <v>95</v>
      </c>
      <c r="N540" t="s">
        <v>85</v>
      </c>
    </row>
    <row r="541" spans="1:14" x14ac:dyDescent="0.25">
      <c r="A541" t="s">
        <v>880</v>
      </c>
      <c r="B541" s="18">
        <v>46290</v>
      </c>
      <c r="C541" t="s">
        <v>263</v>
      </c>
      <c r="D541" t="s">
        <v>96</v>
      </c>
      <c r="E541" t="s">
        <v>93</v>
      </c>
      <c r="F541" t="s">
        <v>468</v>
      </c>
      <c r="G541" t="s">
        <v>53</v>
      </c>
      <c r="H541" t="s">
        <v>20</v>
      </c>
      <c r="I541" t="s">
        <v>30</v>
      </c>
      <c r="J541" t="s">
        <v>42</v>
      </c>
      <c r="K541" s="19">
        <v>60</v>
      </c>
      <c r="L541" s="20">
        <f>K541/60</f>
        <v>1</v>
      </c>
      <c r="M541" s="21">
        <v>130</v>
      </c>
      <c r="N541" t="s">
        <v>85</v>
      </c>
    </row>
    <row r="542" spans="1:14" x14ac:dyDescent="0.25">
      <c r="A542" t="s">
        <v>881</v>
      </c>
      <c r="B542" s="18">
        <v>46290</v>
      </c>
      <c r="C542" t="s">
        <v>263</v>
      </c>
      <c r="D542" t="s">
        <v>96</v>
      </c>
      <c r="E542" t="s">
        <v>93</v>
      </c>
      <c r="F542" t="s">
        <v>882</v>
      </c>
      <c r="G542" t="s">
        <v>48</v>
      </c>
      <c r="H542" t="s">
        <v>19</v>
      </c>
      <c r="I542" t="s">
        <v>29</v>
      </c>
      <c r="J542" t="s">
        <v>40</v>
      </c>
      <c r="K542" s="19">
        <v>60</v>
      </c>
      <c r="L542" s="20">
        <f>K542/60</f>
        <v>1</v>
      </c>
      <c r="M542" s="21">
        <v>125</v>
      </c>
      <c r="N542" t="s">
        <v>117</v>
      </c>
    </row>
    <row r="543" spans="1:14" x14ac:dyDescent="0.25">
      <c r="A543" t="s">
        <v>883</v>
      </c>
      <c r="B543" s="18">
        <v>46290</v>
      </c>
      <c r="C543" t="s">
        <v>263</v>
      </c>
      <c r="D543" t="s">
        <v>96</v>
      </c>
      <c r="E543" t="s">
        <v>390</v>
      </c>
      <c r="F543" t="s">
        <v>129</v>
      </c>
      <c r="G543" t="s">
        <v>50</v>
      </c>
      <c r="H543" t="s">
        <v>19</v>
      </c>
      <c r="I543" t="s">
        <v>28</v>
      </c>
      <c r="J543" t="s">
        <v>38</v>
      </c>
      <c r="K543" s="19">
        <v>75</v>
      </c>
      <c r="L543" s="20">
        <f>K543/60</f>
        <v>1.25</v>
      </c>
      <c r="M543" s="21">
        <v>160</v>
      </c>
      <c r="N543" t="s">
        <v>85</v>
      </c>
    </row>
    <row r="544" spans="1:14" x14ac:dyDescent="0.25">
      <c r="A544" t="s">
        <v>884</v>
      </c>
      <c r="B544" s="18">
        <v>46290</v>
      </c>
      <c r="C544" t="s">
        <v>263</v>
      </c>
      <c r="D544" t="s">
        <v>90</v>
      </c>
      <c r="E544" t="s">
        <v>105</v>
      </c>
      <c r="F544" t="s">
        <v>319</v>
      </c>
      <c r="G544" t="s">
        <v>52</v>
      </c>
      <c r="H544" t="s">
        <v>19</v>
      </c>
      <c r="I544" t="s">
        <v>32</v>
      </c>
      <c r="J544" t="s">
        <v>39</v>
      </c>
      <c r="K544" s="19">
        <v>75</v>
      </c>
      <c r="L544" s="20">
        <f>K544/60</f>
        <v>1.25</v>
      </c>
      <c r="M544" s="21">
        <v>150</v>
      </c>
      <c r="N544" t="s">
        <v>85</v>
      </c>
    </row>
    <row r="545" spans="1:14" x14ac:dyDescent="0.25">
      <c r="A545" t="s">
        <v>885</v>
      </c>
      <c r="B545" s="18">
        <v>46290</v>
      </c>
      <c r="C545" t="s">
        <v>263</v>
      </c>
      <c r="D545" t="s">
        <v>90</v>
      </c>
      <c r="E545" t="s">
        <v>93</v>
      </c>
      <c r="F545" t="s">
        <v>886</v>
      </c>
      <c r="G545" t="s">
        <v>57</v>
      </c>
      <c r="H545" t="s">
        <v>20</v>
      </c>
      <c r="I545" t="s">
        <v>31</v>
      </c>
      <c r="J545" t="s">
        <v>41</v>
      </c>
      <c r="K545" s="19">
        <v>30</v>
      </c>
      <c r="L545" s="20">
        <f>K545/60</f>
        <v>0.5</v>
      </c>
      <c r="M545" s="21">
        <v>70</v>
      </c>
      <c r="N545" t="s">
        <v>85</v>
      </c>
    </row>
    <row r="546" spans="1:14" x14ac:dyDescent="0.25">
      <c r="A546" t="s">
        <v>887</v>
      </c>
      <c r="B546" s="18">
        <v>46290</v>
      </c>
      <c r="C546" t="s">
        <v>263</v>
      </c>
      <c r="D546" t="s">
        <v>108</v>
      </c>
      <c r="E546" t="s">
        <v>277</v>
      </c>
      <c r="F546" t="s">
        <v>319</v>
      </c>
      <c r="G546" t="s">
        <v>56</v>
      </c>
      <c r="H546" t="s">
        <v>20</v>
      </c>
      <c r="I546" t="s">
        <v>30</v>
      </c>
      <c r="J546" t="s">
        <v>42</v>
      </c>
      <c r="K546" s="19">
        <v>75</v>
      </c>
      <c r="L546" s="20">
        <f>K546/60</f>
        <v>1.25</v>
      </c>
      <c r="M546" s="21">
        <v>165</v>
      </c>
      <c r="N546" t="s">
        <v>85</v>
      </c>
    </row>
    <row r="547" spans="1:14" x14ac:dyDescent="0.25">
      <c r="A547" t="s">
        <v>888</v>
      </c>
      <c r="B547" s="18">
        <v>46290</v>
      </c>
      <c r="C547" t="s">
        <v>263</v>
      </c>
      <c r="D547" t="s">
        <v>108</v>
      </c>
      <c r="E547" t="s">
        <v>277</v>
      </c>
      <c r="F547" t="s">
        <v>468</v>
      </c>
      <c r="G547" t="s">
        <v>52</v>
      </c>
      <c r="H547" t="s">
        <v>19</v>
      </c>
      <c r="I547" t="s">
        <v>29</v>
      </c>
      <c r="J547" t="s">
        <v>40</v>
      </c>
      <c r="K547" s="19">
        <v>75</v>
      </c>
      <c r="L547" s="20">
        <f>K547/60</f>
        <v>1.25</v>
      </c>
      <c r="M547" s="21">
        <v>150</v>
      </c>
      <c r="N547" t="s">
        <v>85</v>
      </c>
    </row>
    <row r="548" spans="1:14" x14ac:dyDescent="0.25">
      <c r="A548" t="s">
        <v>889</v>
      </c>
      <c r="B548" s="18">
        <v>46290</v>
      </c>
      <c r="C548" t="s">
        <v>263</v>
      </c>
      <c r="D548" t="s">
        <v>108</v>
      </c>
      <c r="E548" t="s">
        <v>174</v>
      </c>
      <c r="F548" t="s">
        <v>235</v>
      </c>
      <c r="G548" t="s">
        <v>61</v>
      </c>
      <c r="H548" t="s">
        <v>21</v>
      </c>
      <c r="I548" t="s">
        <v>31</v>
      </c>
      <c r="J548" t="s">
        <v>43</v>
      </c>
      <c r="K548" s="19">
        <v>45</v>
      </c>
      <c r="L548" s="20">
        <f>K548/60</f>
        <v>0.75</v>
      </c>
      <c r="M548" s="21">
        <v>95</v>
      </c>
      <c r="N548" t="s">
        <v>85</v>
      </c>
    </row>
    <row r="549" spans="1:14" x14ac:dyDescent="0.25">
      <c r="A549" t="s">
        <v>890</v>
      </c>
      <c r="B549" s="18">
        <v>46290</v>
      </c>
      <c r="C549" t="s">
        <v>263</v>
      </c>
      <c r="D549" t="s">
        <v>108</v>
      </c>
      <c r="E549" t="s">
        <v>102</v>
      </c>
      <c r="F549" t="s">
        <v>240</v>
      </c>
      <c r="G549" t="s">
        <v>49</v>
      </c>
      <c r="H549" t="s">
        <v>19</v>
      </c>
      <c r="I549" t="s">
        <v>28</v>
      </c>
      <c r="J549" t="s">
        <v>38</v>
      </c>
      <c r="K549" s="19">
        <v>60</v>
      </c>
      <c r="L549" s="20">
        <f>K549/60</f>
        <v>1</v>
      </c>
      <c r="M549" s="21">
        <v>135</v>
      </c>
      <c r="N549" t="s">
        <v>85</v>
      </c>
    </row>
    <row r="550" spans="1:14" x14ac:dyDescent="0.25">
      <c r="A550" t="s">
        <v>891</v>
      </c>
      <c r="B550" s="18">
        <v>46290</v>
      </c>
      <c r="C550" t="s">
        <v>263</v>
      </c>
      <c r="D550" t="s">
        <v>111</v>
      </c>
      <c r="E550" t="s">
        <v>112</v>
      </c>
      <c r="F550" t="s">
        <v>892</v>
      </c>
      <c r="G550" t="s">
        <v>51</v>
      </c>
      <c r="H550" t="s">
        <v>19</v>
      </c>
      <c r="I550" t="s">
        <v>32</v>
      </c>
      <c r="J550" t="s">
        <v>39</v>
      </c>
      <c r="K550" s="19">
        <v>60</v>
      </c>
      <c r="L550" s="20">
        <f>K550/60</f>
        <v>1</v>
      </c>
      <c r="M550" s="21">
        <v>130</v>
      </c>
      <c r="N550" t="s">
        <v>85</v>
      </c>
    </row>
    <row r="551" spans="1:14" x14ac:dyDescent="0.25">
      <c r="A551" t="s">
        <v>893</v>
      </c>
      <c r="B551" s="18">
        <v>46290</v>
      </c>
      <c r="C551" t="s">
        <v>263</v>
      </c>
      <c r="D551" t="s">
        <v>102</v>
      </c>
      <c r="E551" t="s">
        <v>119</v>
      </c>
      <c r="F551" t="s">
        <v>205</v>
      </c>
      <c r="G551" t="s">
        <v>55</v>
      </c>
      <c r="H551" t="s">
        <v>20</v>
      </c>
      <c r="I551" t="s">
        <v>31</v>
      </c>
      <c r="J551" t="s">
        <v>41</v>
      </c>
      <c r="K551" s="19">
        <v>60</v>
      </c>
      <c r="L551" s="20">
        <f>K551/60</f>
        <v>1</v>
      </c>
      <c r="M551" s="21">
        <v>150</v>
      </c>
      <c r="N551" t="s">
        <v>85</v>
      </c>
    </row>
    <row r="552" spans="1:14" x14ac:dyDescent="0.25">
      <c r="A552" t="s">
        <v>894</v>
      </c>
      <c r="B552" s="18">
        <v>46290</v>
      </c>
      <c r="C552" t="s">
        <v>263</v>
      </c>
      <c r="D552" t="s">
        <v>112</v>
      </c>
      <c r="E552" t="s">
        <v>115</v>
      </c>
      <c r="F552" t="s">
        <v>205</v>
      </c>
      <c r="G552" t="s">
        <v>53</v>
      </c>
      <c r="H552" t="s">
        <v>20</v>
      </c>
      <c r="I552" t="s">
        <v>30</v>
      </c>
      <c r="J552" t="s">
        <v>42</v>
      </c>
      <c r="K552" s="19">
        <v>60</v>
      </c>
      <c r="L552" s="20">
        <f>K552/60</f>
        <v>1</v>
      </c>
      <c r="M552" s="21">
        <v>130</v>
      </c>
      <c r="N552" t="s">
        <v>85</v>
      </c>
    </row>
    <row r="553" spans="1:14" x14ac:dyDescent="0.25">
      <c r="A553" t="s">
        <v>895</v>
      </c>
      <c r="B553" s="18">
        <v>46290</v>
      </c>
      <c r="C553" t="s">
        <v>263</v>
      </c>
      <c r="D553" t="s">
        <v>112</v>
      </c>
      <c r="E553" t="s">
        <v>115</v>
      </c>
      <c r="F553" t="s">
        <v>896</v>
      </c>
      <c r="G553" t="s">
        <v>48</v>
      </c>
      <c r="H553" t="s">
        <v>19</v>
      </c>
      <c r="I553" t="s">
        <v>29</v>
      </c>
      <c r="J553" t="s">
        <v>40</v>
      </c>
      <c r="K553" s="19">
        <v>60</v>
      </c>
      <c r="L553" s="20">
        <f>K553/60</f>
        <v>1</v>
      </c>
      <c r="M553" s="21">
        <v>125</v>
      </c>
      <c r="N553" t="s">
        <v>85</v>
      </c>
    </row>
    <row r="554" spans="1:14" x14ac:dyDescent="0.25">
      <c r="A554" t="s">
        <v>897</v>
      </c>
      <c r="B554" s="18">
        <v>46290</v>
      </c>
      <c r="C554" t="s">
        <v>263</v>
      </c>
      <c r="D554" t="s">
        <v>112</v>
      </c>
      <c r="E554" t="s">
        <v>285</v>
      </c>
      <c r="F554" t="s">
        <v>825</v>
      </c>
      <c r="G554" t="s">
        <v>58</v>
      </c>
      <c r="H554" t="s">
        <v>21</v>
      </c>
      <c r="I554" t="s">
        <v>28</v>
      </c>
      <c r="J554" t="s">
        <v>43</v>
      </c>
      <c r="K554" s="19">
        <v>45</v>
      </c>
      <c r="L554" s="20">
        <f>K554/60</f>
        <v>0.75</v>
      </c>
      <c r="M554" s="21">
        <v>95</v>
      </c>
      <c r="N554" t="s">
        <v>85</v>
      </c>
    </row>
    <row r="555" spans="1:14" x14ac:dyDescent="0.25">
      <c r="A555" t="s">
        <v>898</v>
      </c>
      <c r="B555" s="18">
        <v>46290</v>
      </c>
      <c r="C555" t="s">
        <v>263</v>
      </c>
      <c r="D555" t="s">
        <v>119</v>
      </c>
      <c r="E555" t="s">
        <v>131</v>
      </c>
      <c r="F555" t="s">
        <v>264</v>
      </c>
      <c r="G555" t="s">
        <v>49</v>
      </c>
      <c r="H555" t="s">
        <v>19</v>
      </c>
      <c r="I555" t="s">
        <v>32</v>
      </c>
      <c r="J555" t="s">
        <v>38</v>
      </c>
      <c r="K555" s="19">
        <v>60</v>
      </c>
      <c r="L555" s="20">
        <f>K555/60</f>
        <v>1</v>
      </c>
      <c r="M555" s="21">
        <v>135</v>
      </c>
      <c r="N555" t="s">
        <v>85</v>
      </c>
    </row>
    <row r="556" spans="1:14" x14ac:dyDescent="0.25">
      <c r="A556" t="s">
        <v>899</v>
      </c>
      <c r="B556" s="18">
        <v>46290</v>
      </c>
      <c r="C556" t="s">
        <v>263</v>
      </c>
      <c r="D556" t="s">
        <v>115</v>
      </c>
      <c r="E556" t="s">
        <v>132</v>
      </c>
      <c r="F556" t="s">
        <v>729</v>
      </c>
      <c r="G556" t="s">
        <v>56</v>
      </c>
      <c r="H556" t="s">
        <v>20</v>
      </c>
      <c r="I556" t="s">
        <v>31</v>
      </c>
      <c r="J556" t="s">
        <v>41</v>
      </c>
      <c r="K556" s="19">
        <v>75</v>
      </c>
      <c r="L556" s="20">
        <f>K556/60</f>
        <v>1.25</v>
      </c>
      <c r="M556" s="21">
        <v>165</v>
      </c>
      <c r="N556" t="s">
        <v>85</v>
      </c>
    </row>
    <row r="557" spans="1:14" x14ac:dyDescent="0.25">
      <c r="A557" t="s">
        <v>900</v>
      </c>
      <c r="B557" s="18">
        <v>46290</v>
      </c>
      <c r="C557" t="s">
        <v>263</v>
      </c>
      <c r="D557" t="s">
        <v>115</v>
      </c>
      <c r="E557" t="s">
        <v>128</v>
      </c>
      <c r="F557" t="s">
        <v>342</v>
      </c>
      <c r="G557" t="s">
        <v>48</v>
      </c>
      <c r="H557" t="s">
        <v>19</v>
      </c>
      <c r="I557" t="s">
        <v>28</v>
      </c>
      <c r="J557" t="s">
        <v>38</v>
      </c>
      <c r="K557" s="19">
        <v>60</v>
      </c>
      <c r="L557" s="20">
        <f>K557/60</f>
        <v>1</v>
      </c>
      <c r="M557" s="21">
        <v>125</v>
      </c>
      <c r="N557" t="s">
        <v>117</v>
      </c>
    </row>
    <row r="558" spans="1:14" x14ac:dyDescent="0.25">
      <c r="A558" t="s">
        <v>901</v>
      </c>
      <c r="B558" s="18">
        <v>46290</v>
      </c>
      <c r="C558" t="s">
        <v>263</v>
      </c>
      <c r="D558" t="s">
        <v>131</v>
      </c>
      <c r="E558" t="s">
        <v>349</v>
      </c>
      <c r="F558" t="s">
        <v>210</v>
      </c>
      <c r="G558" t="s">
        <v>56</v>
      </c>
      <c r="H558" t="s">
        <v>20</v>
      </c>
      <c r="I558" t="s">
        <v>30</v>
      </c>
      <c r="J558" t="s">
        <v>42</v>
      </c>
      <c r="K558" s="19">
        <v>75</v>
      </c>
      <c r="L558" s="20">
        <f>K558/60</f>
        <v>1.25</v>
      </c>
      <c r="M558" s="21">
        <v>165</v>
      </c>
      <c r="N558" t="s">
        <v>85</v>
      </c>
    </row>
    <row r="559" spans="1:14" x14ac:dyDescent="0.25">
      <c r="A559" t="s">
        <v>902</v>
      </c>
      <c r="B559" s="18">
        <v>46290</v>
      </c>
      <c r="C559" t="s">
        <v>263</v>
      </c>
      <c r="D559" t="s">
        <v>131</v>
      </c>
      <c r="E559" t="s">
        <v>140</v>
      </c>
      <c r="F559" t="s">
        <v>91</v>
      </c>
      <c r="G559" t="s">
        <v>49</v>
      </c>
      <c r="H559" t="s">
        <v>19</v>
      </c>
      <c r="I559" t="s">
        <v>29</v>
      </c>
      <c r="J559" t="s">
        <v>39</v>
      </c>
      <c r="K559" s="19">
        <v>60</v>
      </c>
      <c r="L559" s="20">
        <f>K559/60</f>
        <v>1</v>
      </c>
      <c r="M559" s="21">
        <v>135</v>
      </c>
      <c r="N559" t="s">
        <v>85</v>
      </c>
    </row>
    <row r="560" spans="1:14" x14ac:dyDescent="0.25">
      <c r="A560" t="s">
        <v>903</v>
      </c>
      <c r="B560" s="18">
        <v>46290</v>
      </c>
      <c r="C560" t="s">
        <v>263</v>
      </c>
      <c r="D560" t="s">
        <v>140</v>
      </c>
      <c r="E560" t="s">
        <v>143</v>
      </c>
      <c r="F560" t="s">
        <v>212</v>
      </c>
      <c r="G560" t="s">
        <v>53</v>
      </c>
      <c r="H560" t="s">
        <v>20</v>
      </c>
      <c r="I560" t="s">
        <v>31</v>
      </c>
      <c r="J560" t="s">
        <v>41</v>
      </c>
      <c r="K560" s="19">
        <v>60</v>
      </c>
      <c r="L560" s="20">
        <f>K560/60</f>
        <v>1</v>
      </c>
      <c r="M560" s="21">
        <v>130</v>
      </c>
      <c r="N560" t="s">
        <v>85</v>
      </c>
    </row>
    <row r="561" spans="1:14" x14ac:dyDescent="0.25">
      <c r="A561" t="s">
        <v>904</v>
      </c>
      <c r="B561" s="18">
        <v>46290</v>
      </c>
      <c r="C561" t="s">
        <v>263</v>
      </c>
      <c r="D561" t="s">
        <v>140</v>
      </c>
      <c r="E561" t="s">
        <v>143</v>
      </c>
      <c r="F561" t="s">
        <v>413</v>
      </c>
      <c r="G561" t="s">
        <v>49</v>
      </c>
      <c r="H561" t="s">
        <v>19</v>
      </c>
      <c r="I561" t="s">
        <v>28</v>
      </c>
      <c r="J561" t="s">
        <v>38</v>
      </c>
      <c r="K561" s="19">
        <v>60</v>
      </c>
      <c r="L561" s="20">
        <f>K561/60</f>
        <v>1</v>
      </c>
      <c r="M561" s="21">
        <v>135</v>
      </c>
      <c r="N561" t="s">
        <v>85</v>
      </c>
    </row>
    <row r="562" spans="1:14" x14ac:dyDescent="0.25">
      <c r="A562" t="s">
        <v>905</v>
      </c>
      <c r="B562" s="18">
        <v>46290</v>
      </c>
      <c r="C562" t="s">
        <v>263</v>
      </c>
      <c r="D562" t="s">
        <v>135</v>
      </c>
      <c r="E562" t="s">
        <v>688</v>
      </c>
      <c r="F562" t="s">
        <v>163</v>
      </c>
      <c r="G562" t="s">
        <v>54</v>
      </c>
      <c r="H562" t="s">
        <v>20</v>
      </c>
      <c r="I562" t="s">
        <v>30</v>
      </c>
      <c r="J562" t="s">
        <v>42</v>
      </c>
      <c r="K562" s="19">
        <v>50</v>
      </c>
      <c r="L562" s="20">
        <f>K562/60</f>
        <v>0.8333333333333334</v>
      </c>
      <c r="M562" s="21">
        <v>115</v>
      </c>
      <c r="N562" t="s">
        <v>85</v>
      </c>
    </row>
    <row r="563" spans="1:14" x14ac:dyDescent="0.25">
      <c r="A563" t="s">
        <v>906</v>
      </c>
      <c r="B563" s="18">
        <v>46290</v>
      </c>
      <c r="C563" t="s">
        <v>263</v>
      </c>
      <c r="D563" t="s">
        <v>135</v>
      </c>
      <c r="E563" t="s">
        <v>300</v>
      </c>
      <c r="F563" t="s">
        <v>205</v>
      </c>
      <c r="G563" t="s">
        <v>52</v>
      </c>
      <c r="H563" t="s">
        <v>19</v>
      </c>
      <c r="I563" t="s">
        <v>29</v>
      </c>
      <c r="J563" t="s">
        <v>40</v>
      </c>
      <c r="K563" s="19">
        <v>75</v>
      </c>
      <c r="L563" s="20">
        <f>K563/60</f>
        <v>1.25</v>
      </c>
      <c r="M563" s="21">
        <v>150</v>
      </c>
      <c r="N563" t="s">
        <v>85</v>
      </c>
    </row>
    <row r="564" spans="1:14" x14ac:dyDescent="0.25">
      <c r="A564" t="s">
        <v>907</v>
      </c>
      <c r="B564" s="18">
        <v>46290</v>
      </c>
      <c r="C564" t="s">
        <v>263</v>
      </c>
      <c r="D564" t="s">
        <v>135</v>
      </c>
      <c r="E564" t="s">
        <v>141</v>
      </c>
      <c r="F564" t="s">
        <v>551</v>
      </c>
      <c r="G564" t="s">
        <v>48</v>
      </c>
      <c r="H564" t="s">
        <v>19</v>
      </c>
      <c r="I564" t="s">
        <v>32</v>
      </c>
      <c r="J564" t="s">
        <v>39</v>
      </c>
      <c r="K564" s="19">
        <v>60</v>
      </c>
      <c r="L564" s="20">
        <f>K564/60</f>
        <v>1</v>
      </c>
      <c r="M564" s="21">
        <v>125</v>
      </c>
      <c r="N564" t="s">
        <v>85</v>
      </c>
    </row>
    <row r="565" spans="1:14" x14ac:dyDescent="0.25">
      <c r="A565" t="s">
        <v>908</v>
      </c>
      <c r="B565" s="18">
        <v>46290</v>
      </c>
      <c r="C565" t="s">
        <v>263</v>
      </c>
      <c r="D565" t="s">
        <v>141</v>
      </c>
      <c r="E565" t="s">
        <v>156</v>
      </c>
      <c r="F565" t="s">
        <v>109</v>
      </c>
      <c r="G565" t="s">
        <v>59</v>
      </c>
      <c r="H565" t="s">
        <v>21</v>
      </c>
      <c r="I565" t="s">
        <v>31</v>
      </c>
      <c r="J565" t="s">
        <v>43</v>
      </c>
      <c r="K565" s="19">
        <v>75</v>
      </c>
      <c r="L565" s="20">
        <f>K565/60</f>
        <v>1.25</v>
      </c>
      <c r="M565" s="21">
        <v>150</v>
      </c>
      <c r="N565" t="s">
        <v>85</v>
      </c>
    </row>
    <row r="566" spans="1:14" x14ac:dyDescent="0.25">
      <c r="A566" t="s">
        <v>909</v>
      </c>
      <c r="B566" s="18">
        <v>46290</v>
      </c>
      <c r="C566" t="s">
        <v>263</v>
      </c>
      <c r="D566" t="s">
        <v>141</v>
      </c>
      <c r="E566" t="s">
        <v>154</v>
      </c>
      <c r="F566" t="s">
        <v>194</v>
      </c>
      <c r="G566" t="s">
        <v>49</v>
      </c>
      <c r="H566" t="s">
        <v>19</v>
      </c>
      <c r="I566" t="s">
        <v>28</v>
      </c>
      <c r="J566" t="s">
        <v>38</v>
      </c>
      <c r="K566" s="19">
        <v>60</v>
      </c>
      <c r="L566" s="20">
        <f>K566/60</f>
        <v>1</v>
      </c>
      <c r="M566" s="21">
        <v>135</v>
      </c>
      <c r="N566" t="s">
        <v>85</v>
      </c>
    </row>
    <row r="567" spans="1:14" x14ac:dyDescent="0.25">
      <c r="A567" t="s">
        <v>910</v>
      </c>
      <c r="B567" s="18">
        <v>46290</v>
      </c>
      <c r="C567" t="s">
        <v>263</v>
      </c>
      <c r="D567" t="s">
        <v>151</v>
      </c>
      <c r="E567" t="s">
        <v>159</v>
      </c>
      <c r="F567" t="s">
        <v>292</v>
      </c>
      <c r="G567" t="s">
        <v>53</v>
      </c>
      <c r="H567" t="s">
        <v>20</v>
      </c>
      <c r="I567" t="s">
        <v>30</v>
      </c>
      <c r="J567" t="s">
        <v>42</v>
      </c>
      <c r="K567" s="19">
        <v>60</v>
      </c>
      <c r="L567" s="20">
        <f>K567/60</f>
        <v>1</v>
      </c>
      <c r="M567" s="21">
        <v>130</v>
      </c>
      <c r="N567" t="s">
        <v>85</v>
      </c>
    </row>
    <row r="568" spans="1:14" x14ac:dyDescent="0.25">
      <c r="A568" t="s">
        <v>911</v>
      </c>
      <c r="B568" s="18">
        <v>46290</v>
      </c>
      <c r="C568" t="s">
        <v>263</v>
      </c>
      <c r="D568" t="s">
        <v>151</v>
      </c>
      <c r="E568" t="s">
        <v>165</v>
      </c>
      <c r="F568" t="s">
        <v>912</v>
      </c>
      <c r="G568" t="s">
        <v>48</v>
      </c>
      <c r="H568" t="s">
        <v>19</v>
      </c>
      <c r="I568" t="s">
        <v>32</v>
      </c>
      <c r="J568" t="s">
        <v>39</v>
      </c>
      <c r="K568" s="19">
        <v>90</v>
      </c>
      <c r="L568" s="20">
        <f>K568/60</f>
        <v>1.5</v>
      </c>
      <c r="M568" s="21">
        <v>175</v>
      </c>
      <c r="N568" t="s">
        <v>85</v>
      </c>
    </row>
    <row r="569" spans="1:14" x14ac:dyDescent="0.25">
      <c r="A569" t="s">
        <v>913</v>
      </c>
      <c r="B569" s="18">
        <v>46290</v>
      </c>
      <c r="C569" t="s">
        <v>263</v>
      </c>
      <c r="D569" t="s">
        <v>154</v>
      </c>
      <c r="E569" t="s">
        <v>165</v>
      </c>
      <c r="F569" t="s">
        <v>816</v>
      </c>
      <c r="G569" t="s">
        <v>48</v>
      </c>
      <c r="H569" t="s">
        <v>19</v>
      </c>
      <c r="I569" t="s">
        <v>29</v>
      </c>
      <c r="J569" t="s">
        <v>40</v>
      </c>
      <c r="K569" s="19">
        <v>60</v>
      </c>
      <c r="L569" s="20">
        <f>K569/60</f>
        <v>1</v>
      </c>
      <c r="M569" s="21">
        <v>125</v>
      </c>
      <c r="N569" t="s">
        <v>85</v>
      </c>
    </row>
    <row r="570" spans="1:14" x14ac:dyDescent="0.25">
      <c r="A570" t="s">
        <v>914</v>
      </c>
      <c r="B570" s="18">
        <v>46290</v>
      </c>
      <c r="C570" t="s">
        <v>263</v>
      </c>
      <c r="D570" t="s">
        <v>159</v>
      </c>
      <c r="E570" t="s">
        <v>162</v>
      </c>
      <c r="F570" t="s">
        <v>238</v>
      </c>
      <c r="G570" t="s">
        <v>55</v>
      </c>
      <c r="H570" t="s">
        <v>20</v>
      </c>
      <c r="I570" t="s">
        <v>31</v>
      </c>
      <c r="J570" t="s">
        <v>41</v>
      </c>
      <c r="K570" s="19">
        <v>60</v>
      </c>
      <c r="L570" s="20">
        <f>K570/60</f>
        <v>1</v>
      </c>
      <c r="M570" s="21">
        <v>150</v>
      </c>
      <c r="N570" t="s">
        <v>85</v>
      </c>
    </row>
    <row r="571" spans="1:14" x14ac:dyDescent="0.25">
      <c r="A571" t="s">
        <v>915</v>
      </c>
      <c r="B571" s="18">
        <v>46290</v>
      </c>
      <c r="C571" t="s">
        <v>263</v>
      </c>
      <c r="D571" t="s">
        <v>159</v>
      </c>
      <c r="E571" t="s">
        <v>209</v>
      </c>
      <c r="F571" t="s">
        <v>527</v>
      </c>
      <c r="G571" t="s">
        <v>61</v>
      </c>
      <c r="H571" t="s">
        <v>21</v>
      </c>
      <c r="I571" t="s">
        <v>28</v>
      </c>
      <c r="J571" t="s">
        <v>43</v>
      </c>
      <c r="K571" s="19">
        <v>45</v>
      </c>
      <c r="L571" s="20">
        <f>K571/60</f>
        <v>0.75</v>
      </c>
      <c r="M571" s="21">
        <v>95</v>
      </c>
      <c r="N571" t="s">
        <v>85</v>
      </c>
    </row>
    <row r="572" spans="1:14" x14ac:dyDescent="0.25">
      <c r="A572" t="s">
        <v>916</v>
      </c>
      <c r="B572" s="18">
        <v>46291</v>
      </c>
      <c r="C572" t="s">
        <v>313</v>
      </c>
      <c r="D572" t="s">
        <v>314</v>
      </c>
      <c r="E572" t="s">
        <v>82</v>
      </c>
      <c r="F572" t="s">
        <v>212</v>
      </c>
      <c r="G572" t="s">
        <v>53</v>
      </c>
      <c r="H572" t="s">
        <v>20</v>
      </c>
      <c r="I572" t="s">
        <v>30</v>
      </c>
      <c r="J572" t="s">
        <v>41</v>
      </c>
      <c r="K572" s="19">
        <v>60</v>
      </c>
      <c r="L572" s="20">
        <f>K572/60</f>
        <v>1</v>
      </c>
      <c r="M572" s="21">
        <v>130</v>
      </c>
      <c r="N572" t="s">
        <v>85</v>
      </c>
    </row>
    <row r="573" spans="1:14" x14ac:dyDescent="0.25">
      <c r="A573" t="s">
        <v>917</v>
      </c>
      <c r="B573" s="18">
        <v>46291</v>
      </c>
      <c r="C573" t="s">
        <v>313</v>
      </c>
      <c r="D573" t="s">
        <v>318</v>
      </c>
      <c r="E573" t="s">
        <v>96</v>
      </c>
      <c r="F573" t="s">
        <v>280</v>
      </c>
      <c r="G573" t="s">
        <v>53</v>
      </c>
      <c r="H573" t="s">
        <v>20</v>
      </c>
      <c r="I573" t="s">
        <v>31</v>
      </c>
      <c r="J573" t="s">
        <v>42</v>
      </c>
      <c r="K573" s="19">
        <v>60</v>
      </c>
      <c r="L573" s="20">
        <f>K573/60</f>
        <v>1</v>
      </c>
      <c r="M573" s="21">
        <v>130</v>
      </c>
      <c r="N573" t="s">
        <v>85</v>
      </c>
    </row>
    <row r="574" spans="1:14" x14ac:dyDescent="0.25">
      <c r="A574" t="s">
        <v>918</v>
      </c>
      <c r="B574" s="18">
        <v>46291</v>
      </c>
      <c r="C574" t="s">
        <v>313</v>
      </c>
      <c r="D574" t="s">
        <v>318</v>
      </c>
      <c r="E574" t="s">
        <v>96</v>
      </c>
      <c r="F574" t="s">
        <v>129</v>
      </c>
      <c r="G574" t="s">
        <v>48</v>
      </c>
      <c r="H574" t="s">
        <v>19</v>
      </c>
      <c r="I574" t="s">
        <v>32</v>
      </c>
      <c r="J574" t="s">
        <v>40</v>
      </c>
      <c r="K574" s="19">
        <v>60</v>
      </c>
      <c r="L574" s="20">
        <f>K574/60</f>
        <v>1</v>
      </c>
      <c r="M574" s="21">
        <v>125</v>
      </c>
      <c r="N574" t="s">
        <v>85</v>
      </c>
    </row>
    <row r="575" spans="1:14" x14ac:dyDescent="0.25">
      <c r="A575" t="s">
        <v>919</v>
      </c>
      <c r="B575" s="18">
        <v>46291</v>
      </c>
      <c r="C575" t="s">
        <v>313</v>
      </c>
      <c r="D575" t="s">
        <v>318</v>
      </c>
      <c r="E575" t="s">
        <v>321</v>
      </c>
      <c r="F575" t="s">
        <v>355</v>
      </c>
      <c r="G575" t="s">
        <v>52</v>
      </c>
      <c r="H575" t="s">
        <v>19</v>
      </c>
      <c r="I575" t="s">
        <v>29</v>
      </c>
      <c r="J575" t="s">
        <v>39</v>
      </c>
      <c r="K575" s="19">
        <v>75</v>
      </c>
      <c r="L575" s="20">
        <f>K575/60</f>
        <v>1.25</v>
      </c>
      <c r="M575" s="21">
        <v>150</v>
      </c>
      <c r="N575" t="s">
        <v>85</v>
      </c>
    </row>
    <row r="576" spans="1:14" x14ac:dyDescent="0.25">
      <c r="A576" t="s">
        <v>920</v>
      </c>
      <c r="B576" s="18">
        <v>46291</v>
      </c>
      <c r="C576" t="s">
        <v>313</v>
      </c>
      <c r="D576" t="s">
        <v>318</v>
      </c>
      <c r="E576" t="s">
        <v>96</v>
      </c>
      <c r="F576" t="s">
        <v>802</v>
      </c>
      <c r="G576" t="s">
        <v>48</v>
      </c>
      <c r="H576" t="s">
        <v>19</v>
      </c>
      <c r="I576" t="s">
        <v>28</v>
      </c>
      <c r="J576" t="s">
        <v>38</v>
      </c>
      <c r="K576" s="19">
        <v>60</v>
      </c>
      <c r="L576" s="20">
        <f>K576/60</f>
        <v>1</v>
      </c>
      <c r="M576" s="21">
        <v>125</v>
      </c>
      <c r="N576" t="s">
        <v>85</v>
      </c>
    </row>
    <row r="577" spans="1:14" x14ac:dyDescent="0.25">
      <c r="A577" t="s">
        <v>921</v>
      </c>
      <c r="B577" s="18">
        <v>46291</v>
      </c>
      <c r="C577" t="s">
        <v>313</v>
      </c>
      <c r="D577" t="s">
        <v>96</v>
      </c>
      <c r="E577" t="s">
        <v>93</v>
      </c>
      <c r="F577" t="s">
        <v>522</v>
      </c>
      <c r="G577" t="s">
        <v>53</v>
      </c>
      <c r="H577" t="s">
        <v>20</v>
      </c>
      <c r="I577" t="s">
        <v>30</v>
      </c>
      <c r="J577" t="s">
        <v>41</v>
      </c>
      <c r="K577" s="19">
        <v>60</v>
      </c>
      <c r="L577" s="20">
        <f>K577/60</f>
        <v>1</v>
      </c>
      <c r="M577" s="21">
        <v>130</v>
      </c>
      <c r="N577" t="s">
        <v>85</v>
      </c>
    </row>
    <row r="578" spans="1:14" x14ac:dyDescent="0.25">
      <c r="A578" t="s">
        <v>922</v>
      </c>
      <c r="B578" s="18">
        <v>46291</v>
      </c>
      <c r="C578" t="s">
        <v>313</v>
      </c>
      <c r="D578" t="s">
        <v>90</v>
      </c>
      <c r="E578" t="s">
        <v>108</v>
      </c>
      <c r="F578" t="s">
        <v>248</v>
      </c>
      <c r="G578" t="s">
        <v>48</v>
      </c>
      <c r="H578" t="s">
        <v>19</v>
      </c>
      <c r="I578" t="s">
        <v>33</v>
      </c>
      <c r="J578" t="s">
        <v>39</v>
      </c>
      <c r="K578" s="19">
        <v>60</v>
      </c>
      <c r="L578" s="20">
        <f>K578/60</f>
        <v>1</v>
      </c>
      <c r="M578" s="21">
        <v>125</v>
      </c>
      <c r="N578" t="s">
        <v>85</v>
      </c>
    </row>
    <row r="579" spans="1:14" x14ac:dyDescent="0.25">
      <c r="A579" t="s">
        <v>923</v>
      </c>
      <c r="B579" s="18">
        <v>46291</v>
      </c>
      <c r="C579" t="s">
        <v>313</v>
      </c>
      <c r="D579" t="s">
        <v>90</v>
      </c>
      <c r="E579" t="s">
        <v>108</v>
      </c>
      <c r="F579" t="s">
        <v>178</v>
      </c>
      <c r="G579" t="s">
        <v>53</v>
      </c>
      <c r="H579" t="s">
        <v>20</v>
      </c>
      <c r="I579" t="s">
        <v>31</v>
      </c>
      <c r="J579" t="s">
        <v>42</v>
      </c>
      <c r="K579" s="19">
        <v>60</v>
      </c>
      <c r="L579" s="20">
        <f>K579/60</f>
        <v>1</v>
      </c>
      <c r="M579" s="21">
        <v>130</v>
      </c>
      <c r="N579" t="s">
        <v>85</v>
      </c>
    </row>
    <row r="580" spans="1:14" x14ac:dyDescent="0.25">
      <c r="A580" t="s">
        <v>924</v>
      </c>
      <c r="B580" s="18">
        <v>46291</v>
      </c>
      <c r="C580" t="s">
        <v>313</v>
      </c>
      <c r="D580" t="s">
        <v>90</v>
      </c>
      <c r="E580" t="s">
        <v>390</v>
      </c>
      <c r="F580" t="s">
        <v>925</v>
      </c>
      <c r="G580" t="s">
        <v>61</v>
      </c>
      <c r="H580" t="s">
        <v>21</v>
      </c>
      <c r="I580" t="s">
        <v>32</v>
      </c>
      <c r="J580" t="s">
        <v>43</v>
      </c>
      <c r="K580" s="19">
        <v>45</v>
      </c>
      <c r="L580" s="20">
        <f>K580/60</f>
        <v>0.75</v>
      </c>
      <c r="M580" s="21">
        <v>95</v>
      </c>
      <c r="N580" t="s">
        <v>85</v>
      </c>
    </row>
    <row r="581" spans="1:14" x14ac:dyDescent="0.25">
      <c r="A581" t="s">
        <v>926</v>
      </c>
      <c r="B581" s="18">
        <v>46291</v>
      </c>
      <c r="C581" t="s">
        <v>313</v>
      </c>
      <c r="D581" t="s">
        <v>90</v>
      </c>
      <c r="E581" t="s">
        <v>108</v>
      </c>
      <c r="F581" t="s">
        <v>336</v>
      </c>
      <c r="G581" t="s">
        <v>49</v>
      </c>
      <c r="H581" t="s">
        <v>19</v>
      </c>
      <c r="I581" t="s">
        <v>29</v>
      </c>
      <c r="J581" t="s">
        <v>38</v>
      </c>
      <c r="K581" s="19">
        <v>60</v>
      </c>
      <c r="L581" s="20">
        <f>K581/60</f>
        <v>1</v>
      </c>
      <c r="M581" s="21">
        <v>135</v>
      </c>
      <c r="N581" t="s">
        <v>85</v>
      </c>
    </row>
    <row r="582" spans="1:14" x14ac:dyDescent="0.25">
      <c r="A582" t="s">
        <v>927</v>
      </c>
      <c r="B582" s="18">
        <v>46291</v>
      </c>
      <c r="C582" t="s">
        <v>313</v>
      </c>
      <c r="D582" t="s">
        <v>108</v>
      </c>
      <c r="E582" t="s">
        <v>275</v>
      </c>
      <c r="F582" t="s">
        <v>928</v>
      </c>
      <c r="G582" t="s">
        <v>54</v>
      </c>
      <c r="H582" t="s">
        <v>20</v>
      </c>
      <c r="I582" t="s">
        <v>30</v>
      </c>
      <c r="J582" t="s">
        <v>41</v>
      </c>
      <c r="K582" s="19">
        <v>50</v>
      </c>
      <c r="L582" s="20">
        <f>K582/60</f>
        <v>0.8333333333333334</v>
      </c>
      <c r="M582" s="21">
        <v>115</v>
      </c>
      <c r="N582" t="s">
        <v>85</v>
      </c>
    </row>
    <row r="583" spans="1:14" x14ac:dyDescent="0.25">
      <c r="A583" t="s">
        <v>929</v>
      </c>
      <c r="B583" s="18">
        <v>46291</v>
      </c>
      <c r="C583" t="s">
        <v>313</v>
      </c>
      <c r="D583" t="s">
        <v>108</v>
      </c>
      <c r="E583" t="s">
        <v>174</v>
      </c>
      <c r="F583" t="s">
        <v>126</v>
      </c>
      <c r="G583" t="s">
        <v>61</v>
      </c>
      <c r="H583" t="s">
        <v>21</v>
      </c>
      <c r="I583" t="s">
        <v>32</v>
      </c>
      <c r="J583" t="s">
        <v>40</v>
      </c>
      <c r="K583" s="19">
        <v>45</v>
      </c>
      <c r="L583" s="20">
        <f>K583/60</f>
        <v>0.75</v>
      </c>
      <c r="M583" s="21">
        <v>95</v>
      </c>
      <c r="N583" t="s">
        <v>85</v>
      </c>
    </row>
    <row r="584" spans="1:14" x14ac:dyDescent="0.25">
      <c r="A584" t="s">
        <v>930</v>
      </c>
      <c r="B584" s="18">
        <v>46291</v>
      </c>
      <c r="C584" t="s">
        <v>313</v>
      </c>
      <c r="D584" t="s">
        <v>111</v>
      </c>
      <c r="E584" t="s">
        <v>112</v>
      </c>
      <c r="F584" t="s">
        <v>607</v>
      </c>
      <c r="G584" t="s">
        <v>53</v>
      </c>
      <c r="H584" t="s">
        <v>20</v>
      </c>
      <c r="I584" t="s">
        <v>31</v>
      </c>
      <c r="J584" t="s">
        <v>42</v>
      </c>
      <c r="K584" s="19">
        <v>60</v>
      </c>
      <c r="L584" s="20">
        <f>K584/60</f>
        <v>1</v>
      </c>
      <c r="M584" s="21">
        <v>130</v>
      </c>
      <c r="N584" t="s">
        <v>85</v>
      </c>
    </row>
    <row r="585" spans="1:14" x14ac:dyDescent="0.25">
      <c r="A585" t="s">
        <v>931</v>
      </c>
      <c r="B585" s="18">
        <v>46291</v>
      </c>
      <c r="C585" t="s">
        <v>313</v>
      </c>
      <c r="D585" t="s">
        <v>111</v>
      </c>
      <c r="E585" t="s">
        <v>112</v>
      </c>
      <c r="F585" t="s">
        <v>722</v>
      </c>
      <c r="G585" t="s">
        <v>51</v>
      </c>
      <c r="H585" t="s">
        <v>19</v>
      </c>
      <c r="I585" t="s">
        <v>29</v>
      </c>
      <c r="J585" t="s">
        <v>38</v>
      </c>
      <c r="K585" s="19">
        <v>60</v>
      </c>
      <c r="L585" s="20">
        <f>K585/60</f>
        <v>1</v>
      </c>
      <c r="M585" s="21">
        <v>130</v>
      </c>
      <c r="N585" t="s">
        <v>85</v>
      </c>
    </row>
    <row r="586" spans="1:14" x14ac:dyDescent="0.25">
      <c r="A586" t="s">
        <v>932</v>
      </c>
      <c r="B586" s="18">
        <v>46291</v>
      </c>
      <c r="C586" t="s">
        <v>313</v>
      </c>
      <c r="D586" t="s">
        <v>111</v>
      </c>
      <c r="E586" t="s">
        <v>377</v>
      </c>
      <c r="F586" t="s">
        <v>194</v>
      </c>
      <c r="G586" t="s">
        <v>59</v>
      </c>
      <c r="H586" t="s">
        <v>21</v>
      </c>
      <c r="I586" t="s">
        <v>28</v>
      </c>
      <c r="J586" t="s">
        <v>43</v>
      </c>
      <c r="K586" s="19">
        <v>75</v>
      </c>
      <c r="L586" s="20">
        <f>K586/60</f>
        <v>1.25</v>
      </c>
      <c r="M586" s="21">
        <v>150</v>
      </c>
      <c r="N586" t="s">
        <v>85</v>
      </c>
    </row>
    <row r="587" spans="1:14" x14ac:dyDescent="0.25">
      <c r="A587" t="s">
        <v>933</v>
      </c>
      <c r="B587" s="18">
        <v>46291</v>
      </c>
      <c r="C587" t="s">
        <v>313</v>
      </c>
      <c r="D587" t="s">
        <v>102</v>
      </c>
      <c r="E587" t="s">
        <v>119</v>
      </c>
      <c r="F587" t="s">
        <v>717</v>
      </c>
      <c r="G587" t="s">
        <v>51</v>
      </c>
      <c r="H587" t="s">
        <v>19</v>
      </c>
      <c r="I587" t="s">
        <v>33</v>
      </c>
      <c r="J587" t="s">
        <v>40</v>
      </c>
      <c r="K587" s="19">
        <v>60</v>
      </c>
      <c r="L587" s="20">
        <f>K587/60</f>
        <v>1</v>
      </c>
      <c r="M587" s="21">
        <v>130</v>
      </c>
      <c r="N587" t="s">
        <v>85</v>
      </c>
    </row>
    <row r="588" spans="1:14" x14ac:dyDescent="0.25">
      <c r="A588" t="s">
        <v>934</v>
      </c>
      <c r="B588" s="18">
        <v>46291</v>
      </c>
      <c r="C588" t="s">
        <v>313</v>
      </c>
      <c r="D588" t="s">
        <v>102</v>
      </c>
      <c r="E588" t="s">
        <v>115</v>
      </c>
      <c r="F588" t="s">
        <v>178</v>
      </c>
      <c r="G588" t="s">
        <v>48</v>
      </c>
      <c r="H588" t="s">
        <v>19</v>
      </c>
      <c r="I588" t="s">
        <v>32</v>
      </c>
      <c r="J588" t="s">
        <v>39</v>
      </c>
      <c r="K588" s="19">
        <v>90</v>
      </c>
      <c r="L588" s="20">
        <f>K588/60</f>
        <v>1.5</v>
      </c>
      <c r="M588" s="21">
        <v>175</v>
      </c>
      <c r="N588" t="s">
        <v>85</v>
      </c>
    </row>
    <row r="589" spans="1:14" x14ac:dyDescent="0.25">
      <c r="A589" t="s">
        <v>935</v>
      </c>
      <c r="B589" s="18">
        <v>46291</v>
      </c>
      <c r="C589" t="s">
        <v>313</v>
      </c>
      <c r="D589" t="s">
        <v>112</v>
      </c>
      <c r="E589" t="s">
        <v>115</v>
      </c>
      <c r="F589" t="s">
        <v>587</v>
      </c>
      <c r="G589" t="s">
        <v>53</v>
      </c>
      <c r="H589" t="s">
        <v>20</v>
      </c>
      <c r="I589" t="s">
        <v>30</v>
      </c>
      <c r="J589" t="s">
        <v>41</v>
      </c>
      <c r="K589" s="19">
        <v>60</v>
      </c>
      <c r="L589" s="20">
        <f>K589/60</f>
        <v>1</v>
      </c>
      <c r="M589" s="21">
        <v>130</v>
      </c>
      <c r="N589" t="s">
        <v>85</v>
      </c>
    </row>
    <row r="590" spans="1:14" x14ac:dyDescent="0.25">
      <c r="A590" t="s">
        <v>936</v>
      </c>
      <c r="B590" s="18">
        <v>46291</v>
      </c>
      <c r="C590" t="s">
        <v>313</v>
      </c>
      <c r="D590" t="s">
        <v>119</v>
      </c>
      <c r="E590" t="s">
        <v>131</v>
      </c>
      <c r="F590" t="s">
        <v>160</v>
      </c>
      <c r="G590" t="s">
        <v>53</v>
      </c>
      <c r="H590" t="s">
        <v>20</v>
      </c>
      <c r="I590" t="s">
        <v>31</v>
      </c>
      <c r="J590" t="s">
        <v>42</v>
      </c>
      <c r="K590" s="19">
        <v>60</v>
      </c>
      <c r="L590" s="20">
        <f>K590/60</f>
        <v>1</v>
      </c>
      <c r="M590" s="21">
        <v>130</v>
      </c>
      <c r="N590" t="s">
        <v>85</v>
      </c>
    </row>
    <row r="591" spans="1:14" x14ac:dyDescent="0.25">
      <c r="A591" t="s">
        <v>937</v>
      </c>
      <c r="B591" s="18">
        <v>46291</v>
      </c>
      <c r="C591" t="s">
        <v>313</v>
      </c>
      <c r="D591" t="s">
        <v>119</v>
      </c>
      <c r="E591" t="s">
        <v>131</v>
      </c>
      <c r="F591" t="s">
        <v>938</v>
      </c>
      <c r="G591" t="s">
        <v>49</v>
      </c>
      <c r="H591" t="s">
        <v>19</v>
      </c>
      <c r="I591" t="s">
        <v>29</v>
      </c>
      <c r="J591" t="s">
        <v>38</v>
      </c>
      <c r="K591" s="19">
        <v>60</v>
      </c>
      <c r="L591" s="20">
        <f>K591/60</f>
        <v>1</v>
      </c>
      <c r="M591" s="21">
        <v>135</v>
      </c>
      <c r="N591" t="s">
        <v>85</v>
      </c>
    </row>
    <row r="592" spans="1:14" x14ac:dyDescent="0.25">
      <c r="A592" t="s">
        <v>939</v>
      </c>
      <c r="B592" s="18">
        <v>46291</v>
      </c>
      <c r="C592" t="s">
        <v>313</v>
      </c>
      <c r="D592" t="s">
        <v>119</v>
      </c>
      <c r="E592" t="s">
        <v>122</v>
      </c>
      <c r="F592" t="s">
        <v>254</v>
      </c>
      <c r="G592" t="s">
        <v>58</v>
      </c>
      <c r="H592" t="s">
        <v>21</v>
      </c>
      <c r="I592" t="s">
        <v>28</v>
      </c>
      <c r="J592" t="s">
        <v>43</v>
      </c>
      <c r="K592" s="19">
        <v>45</v>
      </c>
      <c r="L592" s="20">
        <f>K592/60</f>
        <v>0.75</v>
      </c>
      <c r="M592" s="21">
        <v>95</v>
      </c>
      <c r="N592" t="s">
        <v>85</v>
      </c>
    </row>
    <row r="593" spans="1:14" x14ac:dyDescent="0.25">
      <c r="A593" t="s">
        <v>940</v>
      </c>
      <c r="B593" s="18">
        <v>46291</v>
      </c>
      <c r="C593" t="s">
        <v>313</v>
      </c>
      <c r="D593" t="s">
        <v>115</v>
      </c>
      <c r="E593" t="s">
        <v>128</v>
      </c>
      <c r="F593" t="s">
        <v>120</v>
      </c>
      <c r="G593" t="s">
        <v>48</v>
      </c>
      <c r="H593" t="s">
        <v>19</v>
      </c>
      <c r="I593" t="s">
        <v>33</v>
      </c>
      <c r="J593" t="s">
        <v>40</v>
      </c>
      <c r="K593" s="19">
        <v>60</v>
      </c>
      <c r="L593" s="20">
        <f>K593/60</f>
        <v>1</v>
      </c>
      <c r="M593" s="21">
        <v>125</v>
      </c>
      <c r="N593" t="s">
        <v>85</v>
      </c>
    </row>
    <row r="594" spans="1:14" x14ac:dyDescent="0.25">
      <c r="A594" t="s">
        <v>941</v>
      </c>
      <c r="B594" s="18">
        <v>46291</v>
      </c>
      <c r="C594" t="s">
        <v>313</v>
      </c>
      <c r="D594" t="s">
        <v>131</v>
      </c>
      <c r="E594" t="s">
        <v>140</v>
      </c>
      <c r="F594" t="s">
        <v>602</v>
      </c>
      <c r="G594" t="s">
        <v>55</v>
      </c>
      <c r="H594" t="s">
        <v>20</v>
      </c>
      <c r="I594" t="s">
        <v>30</v>
      </c>
      <c r="J594" t="s">
        <v>41</v>
      </c>
      <c r="K594" s="19">
        <v>60</v>
      </c>
      <c r="L594" s="20">
        <f>K594/60</f>
        <v>1</v>
      </c>
      <c r="M594" s="21">
        <v>150</v>
      </c>
      <c r="N594" t="s">
        <v>117</v>
      </c>
    </row>
    <row r="595" spans="1:14" x14ac:dyDescent="0.25">
      <c r="A595" t="s">
        <v>942</v>
      </c>
      <c r="B595" s="18">
        <v>46291</v>
      </c>
      <c r="C595" t="s">
        <v>313</v>
      </c>
      <c r="D595" t="s">
        <v>131</v>
      </c>
      <c r="E595" t="s">
        <v>140</v>
      </c>
      <c r="F595" t="s">
        <v>242</v>
      </c>
      <c r="G595" t="s">
        <v>49</v>
      </c>
      <c r="H595" t="s">
        <v>19</v>
      </c>
      <c r="I595" t="s">
        <v>32</v>
      </c>
      <c r="J595" t="s">
        <v>39</v>
      </c>
      <c r="K595" s="19">
        <v>60</v>
      </c>
      <c r="L595" s="20">
        <f>K595/60</f>
        <v>1</v>
      </c>
      <c r="M595" s="21">
        <v>135</v>
      </c>
      <c r="N595" t="s">
        <v>85</v>
      </c>
    </row>
    <row r="596" spans="1:14" x14ac:dyDescent="0.25">
      <c r="A596" t="s">
        <v>943</v>
      </c>
      <c r="B596" s="18">
        <v>46291</v>
      </c>
      <c r="C596" t="s">
        <v>313</v>
      </c>
      <c r="D596" t="s">
        <v>131</v>
      </c>
      <c r="E596" t="s">
        <v>140</v>
      </c>
      <c r="F596" t="s">
        <v>103</v>
      </c>
      <c r="G596" t="s">
        <v>48</v>
      </c>
      <c r="H596" t="s">
        <v>19</v>
      </c>
      <c r="I596" t="s">
        <v>28</v>
      </c>
      <c r="J596" t="s">
        <v>38</v>
      </c>
      <c r="K596" s="19">
        <v>60</v>
      </c>
      <c r="L596" s="20">
        <f>K596/60</f>
        <v>1</v>
      </c>
      <c r="M596" s="21">
        <v>125</v>
      </c>
      <c r="N596" t="s">
        <v>117</v>
      </c>
    </row>
    <row r="597" spans="1:14" x14ac:dyDescent="0.25">
      <c r="A597" t="s">
        <v>944</v>
      </c>
      <c r="B597" s="18">
        <v>46291</v>
      </c>
      <c r="C597" t="s">
        <v>313</v>
      </c>
      <c r="D597" t="s">
        <v>128</v>
      </c>
      <c r="E597" t="s">
        <v>143</v>
      </c>
      <c r="F597" t="s">
        <v>809</v>
      </c>
      <c r="G597" t="s">
        <v>60</v>
      </c>
      <c r="H597" t="s">
        <v>21</v>
      </c>
      <c r="I597" t="s">
        <v>31</v>
      </c>
      <c r="J597" t="s">
        <v>43</v>
      </c>
      <c r="K597" s="19">
        <v>90</v>
      </c>
      <c r="L597" s="20">
        <f>K597/60</f>
        <v>1.5</v>
      </c>
      <c r="M597" s="21">
        <v>195</v>
      </c>
      <c r="N597" t="s">
        <v>85</v>
      </c>
    </row>
    <row r="598" spans="1:14" x14ac:dyDescent="0.25">
      <c r="A598" t="s">
        <v>945</v>
      </c>
      <c r="B598" s="18">
        <v>46291</v>
      </c>
      <c r="C598" t="s">
        <v>313</v>
      </c>
      <c r="D598" t="s">
        <v>135</v>
      </c>
      <c r="E598" t="s">
        <v>688</v>
      </c>
      <c r="F598" t="s">
        <v>171</v>
      </c>
      <c r="G598" t="s">
        <v>54</v>
      </c>
      <c r="H598" t="s">
        <v>20</v>
      </c>
      <c r="I598" t="s">
        <v>30</v>
      </c>
      <c r="J598" t="s">
        <v>41</v>
      </c>
      <c r="K598" s="19">
        <v>50</v>
      </c>
      <c r="L598" s="20">
        <f>K598/60</f>
        <v>0.8333333333333334</v>
      </c>
      <c r="M598" s="21">
        <v>115</v>
      </c>
      <c r="N598" t="s">
        <v>85</v>
      </c>
    </row>
    <row r="599" spans="1:14" x14ac:dyDescent="0.25">
      <c r="A599" t="s">
        <v>946</v>
      </c>
      <c r="B599" s="18">
        <v>46291</v>
      </c>
      <c r="C599" t="s">
        <v>313</v>
      </c>
      <c r="D599" t="s">
        <v>135</v>
      </c>
      <c r="E599" t="s">
        <v>141</v>
      </c>
      <c r="F599" t="s">
        <v>336</v>
      </c>
      <c r="G599" t="s">
        <v>48</v>
      </c>
      <c r="H599" t="s">
        <v>19</v>
      </c>
      <c r="I599" t="s">
        <v>32</v>
      </c>
      <c r="J599" t="s">
        <v>40</v>
      </c>
      <c r="K599" s="19">
        <v>60</v>
      </c>
      <c r="L599" s="20">
        <f>K599/60</f>
        <v>1</v>
      </c>
      <c r="M599" s="21">
        <v>125</v>
      </c>
      <c r="N599" t="s">
        <v>85</v>
      </c>
    </row>
    <row r="600" spans="1:14" x14ac:dyDescent="0.25">
      <c r="A600" t="s">
        <v>947</v>
      </c>
      <c r="B600" s="18">
        <v>46291</v>
      </c>
      <c r="C600" t="s">
        <v>313</v>
      </c>
      <c r="D600" t="s">
        <v>135</v>
      </c>
      <c r="E600" t="s">
        <v>141</v>
      </c>
      <c r="F600" t="s">
        <v>212</v>
      </c>
      <c r="G600" t="s">
        <v>48</v>
      </c>
      <c r="H600" t="s">
        <v>19</v>
      </c>
      <c r="I600" t="s">
        <v>29</v>
      </c>
      <c r="J600" t="s">
        <v>39</v>
      </c>
      <c r="K600" s="19">
        <v>60</v>
      </c>
      <c r="L600" s="20">
        <f>K600/60</f>
        <v>1</v>
      </c>
      <c r="M600" s="21">
        <v>125</v>
      </c>
      <c r="N600" t="s">
        <v>85</v>
      </c>
    </row>
    <row r="601" spans="1:14" x14ac:dyDescent="0.25">
      <c r="A601" t="s">
        <v>948</v>
      </c>
      <c r="B601" s="18">
        <v>46291</v>
      </c>
      <c r="C601" t="s">
        <v>313</v>
      </c>
      <c r="D601" t="s">
        <v>135</v>
      </c>
      <c r="E601" t="s">
        <v>141</v>
      </c>
      <c r="F601" t="s">
        <v>246</v>
      </c>
      <c r="G601" t="s">
        <v>51</v>
      </c>
      <c r="H601" t="s">
        <v>19</v>
      </c>
      <c r="I601" t="s">
        <v>28</v>
      </c>
      <c r="J601" t="s">
        <v>38</v>
      </c>
      <c r="K601" s="19">
        <v>60</v>
      </c>
      <c r="L601" s="20">
        <f>K601/60</f>
        <v>1</v>
      </c>
      <c r="M601" s="21">
        <v>130</v>
      </c>
      <c r="N601" t="s">
        <v>85</v>
      </c>
    </row>
    <row r="602" spans="1:14" x14ac:dyDescent="0.25">
      <c r="A602" t="s">
        <v>949</v>
      </c>
      <c r="B602" s="18">
        <v>46292</v>
      </c>
      <c r="C602" t="s">
        <v>365</v>
      </c>
      <c r="D602" t="s">
        <v>82</v>
      </c>
      <c r="E602" t="s">
        <v>321</v>
      </c>
      <c r="F602" t="s">
        <v>109</v>
      </c>
      <c r="G602" t="s">
        <v>58</v>
      </c>
      <c r="H602" t="s">
        <v>21</v>
      </c>
      <c r="I602" t="s">
        <v>31</v>
      </c>
      <c r="J602" t="s">
        <v>43</v>
      </c>
      <c r="K602" s="19">
        <v>45</v>
      </c>
      <c r="L602" s="20">
        <f>K602/60</f>
        <v>0.75</v>
      </c>
      <c r="M602" s="21">
        <v>95</v>
      </c>
      <c r="N602" t="s">
        <v>85</v>
      </c>
    </row>
    <row r="603" spans="1:14" x14ac:dyDescent="0.25">
      <c r="A603" t="s">
        <v>950</v>
      </c>
      <c r="B603" s="18">
        <v>46292</v>
      </c>
      <c r="C603" t="s">
        <v>365</v>
      </c>
      <c r="D603" t="s">
        <v>82</v>
      </c>
      <c r="E603" t="s">
        <v>93</v>
      </c>
      <c r="F603" t="s">
        <v>231</v>
      </c>
      <c r="G603" t="s">
        <v>49</v>
      </c>
      <c r="H603" t="s">
        <v>19</v>
      </c>
      <c r="I603" t="s">
        <v>29</v>
      </c>
      <c r="J603" t="s">
        <v>38</v>
      </c>
      <c r="K603" s="19">
        <v>90</v>
      </c>
      <c r="L603" s="20">
        <f>K603/60</f>
        <v>1.5</v>
      </c>
      <c r="M603" s="21">
        <v>185</v>
      </c>
      <c r="N603" t="s">
        <v>85</v>
      </c>
    </row>
    <row r="604" spans="1:14" x14ac:dyDescent="0.25">
      <c r="A604" t="s">
        <v>951</v>
      </c>
      <c r="B604" s="18">
        <v>46292</v>
      </c>
      <c r="C604" t="s">
        <v>365</v>
      </c>
      <c r="D604" t="s">
        <v>96</v>
      </c>
      <c r="E604" t="s">
        <v>93</v>
      </c>
      <c r="F604" t="s">
        <v>244</v>
      </c>
      <c r="G604" t="s">
        <v>49</v>
      </c>
      <c r="H604" t="s">
        <v>19</v>
      </c>
      <c r="I604" t="s">
        <v>33</v>
      </c>
      <c r="J604" t="s">
        <v>40</v>
      </c>
      <c r="K604" s="19">
        <v>60</v>
      </c>
      <c r="L604" s="20">
        <f>K604/60</f>
        <v>1</v>
      </c>
      <c r="M604" s="21">
        <v>135</v>
      </c>
      <c r="N604" t="s">
        <v>85</v>
      </c>
    </row>
    <row r="605" spans="1:14" x14ac:dyDescent="0.25">
      <c r="A605" t="s">
        <v>952</v>
      </c>
      <c r="B605" s="18">
        <v>46292</v>
      </c>
      <c r="C605" t="s">
        <v>365</v>
      </c>
      <c r="D605" t="s">
        <v>96</v>
      </c>
      <c r="E605" t="s">
        <v>93</v>
      </c>
      <c r="F605" t="s">
        <v>953</v>
      </c>
      <c r="G605" t="s">
        <v>49</v>
      </c>
      <c r="H605" t="s">
        <v>19</v>
      </c>
      <c r="I605" t="s">
        <v>32</v>
      </c>
      <c r="J605" t="s">
        <v>39</v>
      </c>
      <c r="K605" s="19">
        <v>60</v>
      </c>
      <c r="L605" s="20">
        <f>K605/60</f>
        <v>1</v>
      </c>
      <c r="M605" s="21">
        <v>135</v>
      </c>
      <c r="N605" t="s">
        <v>85</v>
      </c>
    </row>
    <row r="606" spans="1:14" x14ac:dyDescent="0.25">
      <c r="A606" t="s">
        <v>954</v>
      </c>
      <c r="B606" s="18">
        <v>46292</v>
      </c>
      <c r="C606" t="s">
        <v>365</v>
      </c>
      <c r="D606" t="s">
        <v>90</v>
      </c>
      <c r="E606" t="s">
        <v>390</v>
      </c>
      <c r="F606" t="s">
        <v>602</v>
      </c>
      <c r="G606" t="s">
        <v>58</v>
      </c>
      <c r="H606" t="s">
        <v>21</v>
      </c>
      <c r="I606" t="s">
        <v>31</v>
      </c>
      <c r="J606" t="s">
        <v>43</v>
      </c>
      <c r="K606" s="19">
        <v>45</v>
      </c>
      <c r="L606" s="20">
        <f>K606/60</f>
        <v>0.75</v>
      </c>
      <c r="M606" s="21">
        <v>95</v>
      </c>
      <c r="N606" t="s">
        <v>85</v>
      </c>
    </row>
    <row r="607" spans="1:14" x14ac:dyDescent="0.25">
      <c r="A607" t="s">
        <v>955</v>
      </c>
      <c r="B607" s="18">
        <v>46292</v>
      </c>
      <c r="C607" t="s">
        <v>365</v>
      </c>
      <c r="D607" t="s">
        <v>108</v>
      </c>
      <c r="E607" t="s">
        <v>277</v>
      </c>
      <c r="F607" t="s">
        <v>735</v>
      </c>
      <c r="G607" t="s">
        <v>52</v>
      </c>
      <c r="H607" t="s">
        <v>19</v>
      </c>
      <c r="I607" t="s">
        <v>33</v>
      </c>
      <c r="J607" t="s">
        <v>40</v>
      </c>
      <c r="K607" s="19">
        <v>75</v>
      </c>
      <c r="L607" s="20">
        <f>K607/60</f>
        <v>1.25</v>
      </c>
      <c r="M607" s="21">
        <v>150</v>
      </c>
      <c r="N607" t="s">
        <v>85</v>
      </c>
    </row>
    <row r="608" spans="1:14" x14ac:dyDescent="0.25">
      <c r="A608" t="s">
        <v>956</v>
      </c>
      <c r="B608" s="18">
        <v>46292</v>
      </c>
      <c r="C608" t="s">
        <v>365</v>
      </c>
      <c r="D608" t="s">
        <v>108</v>
      </c>
      <c r="E608" t="s">
        <v>174</v>
      </c>
      <c r="F608" t="s">
        <v>408</v>
      </c>
      <c r="G608" t="s">
        <v>58</v>
      </c>
      <c r="H608" t="s">
        <v>21</v>
      </c>
      <c r="I608" t="s">
        <v>31</v>
      </c>
      <c r="J608" t="s">
        <v>43</v>
      </c>
      <c r="K608" s="19">
        <v>45</v>
      </c>
      <c r="L608" s="20">
        <f>K608/60</f>
        <v>0.75</v>
      </c>
      <c r="M608" s="21">
        <v>95</v>
      </c>
      <c r="N608" t="s">
        <v>85</v>
      </c>
    </row>
    <row r="609" spans="1:14" x14ac:dyDescent="0.25">
      <c r="A609" t="s">
        <v>957</v>
      </c>
      <c r="B609" s="18">
        <v>46292</v>
      </c>
      <c r="C609" t="s">
        <v>365</v>
      </c>
      <c r="D609" t="s">
        <v>108</v>
      </c>
      <c r="E609" t="s">
        <v>277</v>
      </c>
      <c r="F609" t="s">
        <v>201</v>
      </c>
      <c r="G609" t="s">
        <v>50</v>
      </c>
      <c r="H609" t="s">
        <v>19</v>
      </c>
      <c r="I609" t="s">
        <v>32</v>
      </c>
      <c r="J609" t="s">
        <v>39</v>
      </c>
      <c r="K609" s="19">
        <v>75</v>
      </c>
      <c r="L609" s="20">
        <f>K609/60</f>
        <v>1.25</v>
      </c>
      <c r="M609" s="21">
        <v>160</v>
      </c>
      <c r="N609" t="s">
        <v>85</v>
      </c>
    </row>
    <row r="610" spans="1:14" x14ac:dyDescent="0.25">
      <c r="A610" t="s">
        <v>958</v>
      </c>
      <c r="B610" s="18">
        <v>46292</v>
      </c>
      <c r="C610" t="s">
        <v>365</v>
      </c>
      <c r="D610" t="s">
        <v>108</v>
      </c>
      <c r="E610" t="s">
        <v>102</v>
      </c>
      <c r="F610" t="s">
        <v>290</v>
      </c>
      <c r="G610" t="s">
        <v>48</v>
      </c>
      <c r="H610" t="s">
        <v>19</v>
      </c>
      <c r="I610" t="s">
        <v>29</v>
      </c>
      <c r="J610" t="s">
        <v>38</v>
      </c>
      <c r="K610" s="19">
        <v>60</v>
      </c>
      <c r="L610" s="20">
        <f>K610/60</f>
        <v>1</v>
      </c>
      <c r="M610" s="21">
        <v>125</v>
      </c>
      <c r="N610" t="s">
        <v>85</v>
      </c>
    </row>
    <row r="611" spans="1:14" x14ac:dyDescent="0.25">
      <c r="A611" t="s">
        <v>959</v>
      </c>
      <c r="B611" s="18">
        <v>46292</v>
      </c>
      <c r="C611" t="s">
        <v>365</v>
      </c>
      <c r="D611" t="s">
        <v>102</v>
      </c>
      <c r="E611" t="s">
        <v>285</v>
      </c>
      <c r="F611" t="s">
        <v>205</v>
      </c>
      <c r="G611" t="s">
        <v>59</v>
      </c>
      <c r="H611" t="s">
        <v>21</v>
      </c>
      <c r="I611" t="s">
        <v>31</v>
      </c>
      <c r="J611" t="s">
        <v>43</v>
      </c>
      <c r="K611" s="19">
        <v>75</v>
      </c>
      <c r="L611" s="20">
        <f>K611/60</f>
        <v>1.25</v>
      </c>
      <c r="M611" s="21">
        <v>150</v>
      </c>
      <c r="N611" t="s">
        <v>85</v>
      </c>
    </row>
    <row r="612" spans="1:14" x14ac:dyDescent="0.25">
      <c r="A612" t="s">
        <v>960</v>
      </c>
      <c r="B612" s="18">
        <v>46292</v>
      </c>
      <c r="C612" t="s">
        <v>365</v>
      </c>
      <c r="D612" t="s">
        <v>112</v>
      </c>
      <c r="E612" t="s">
        <v>131</v>
      </c>
      <c r="F612" t="s">
        <v>205</v>
      </c>
      <c r="G612" t="s">
        <v>48</v>
      </c>
      <c r="H612" t="s">
        <v>19</v>
      </c>
      <c r="I612" t="s">
        <v>33</v>
      </c>
      <c r="J612" t="s">
        <v>40</v>
      </c>
      <c r="K612" s="19">
        <v>90</v>
      </c>
      <c r="L612" s="20">
        <f>K612/60</f>
        <v>1.5</v>
      </c>
      <c r="M612" s="21">
        <v>175</v>
      </c>
      <c r="N612" t="s">
        <v>85</v>
      </c>
    </row>
    <row r="613" spans="1:14" x14ac:dyDescent="0.25">
      <c r="A613" t="s">
        <v>961</v>
      </c>
      <c r="B613" s="18">
        <v>46292</v>
      </c>
      <c r="C613" t="s">
        <v>365</v>
      </c>
      <c r="D613" t="s">
        <v>112</v>
      </c>
      <c r="E613" t="s">
        <v>115</v>
      </c>
      <c r="F613" t="s">
        <v>962</v>
      </c>
      <c r="G613" t="s">
        <v>49</v>
      </c>
      <c r="H613" t="s">
        <v>19</v>
      </c>
      <c r="I613" t="s">
        <v>32</v>
      </c>
      <c r="J613" t="s">
        <v>38</v>
      </c>
      <c r="K613" s="19">
        <v>60</v>
      </c>
      <c r="L613" s="20">
        <f>K613/60</f>
        <v>1</v>
      </c>
      <c r="M613" s="21">
        <v>135</v>
      </c>
      <c r="N613" t="s">
        <v>85</v>
      </c>
    </row>
    <row r="614" spans="1:14" x14ac:dyDescent="0.25">
      <c r="A614" t="s">
        <v>963</v>
      </c>
      <c r="B614" s="18">
        <v>46292</v>
      </c>
      <c r="C614" t="s">
        <v>365</v>
      </c>
      <c r="D614" t="s">
        <v>112</v>
      </c>
      <c r="E614" t="s">
        <v>115</v>
      </c>
      <c r="F614" t="s">
        <v>485</v>
      </c>
      <c r="G614" t="s">
        <v>51</v>
      </c>
      <c r="H614" t="s">
        <v>19</v>
      </c>
      <c r="I614" t="s">
        <v>29</v>
      </c>
      <c r="J614" t="s">
        <v>38</v>
      </c>
      <c r="K614" s="19">
        <v>60</v>
      </c>
      <c r="L614" s="20">
        <f>K614/60</f>
        <v>1</v>
      </c>
      <c r="M614" s="21">
        <v>130</v>
      </c>
      <c r="N614" t="s">
        <v>117</v>
      </c>
    </row>
    <row r="615" spans="1:14" x14ac:dyDescent="0.25">
      <c r="A615" t="s">
        <v>964</v>
      </c>
      <c r="B615" s="18">
        <v>46292</v>
      </c>
      <c r="C615" t="s">
        <v>365</v>
      </c>
      <c r="D615" t="s">
        <v>115</v>
      </c>
      <c r="E615" t="s">
        <v>131</v>
      </c>
      <c r="F615" t="s">
        <v>188</v>
      </c>
      <c r="G615" t="s">
        <v>57</v>
      </c>
      <c r="H615" t="s">
        <v>20</v>
      </c>
      <c r="I615" t="s">
        <v>31</v>
      </c>
      <c r="J615" t="s">
        <v>41</v>
      </c>
      <c r="K615" s="19">
        <v>30</v>
      </c>
      <c r="L615" s="20">
        <f>K615/60</f>
        <v>0.5</v>
      </c>
      <c r="M615" s="21">
        <v>70</v>
      </c>
      <c r="N615" t="s">
        <v>85</v>
      </c>
    </row>
    <row r="616" spans="1:14" x14ac:dyDescent="0.25">
      <c r="A616" t="s">
        <v>965</v>
      </c>
      <c r="B616" s="18">
        <v>46292</v>
      </c>
      <c r="C616" t="s">
        <v>365</v>
      </c>
      <c r="D616" t="s">
        <v>131</v>
      </c>
      <c r="E616" t="s">
        <v>140</v>
      </c>
      <c r="F616" t="s">
        <v>306</v>
      </c>
      <c r="G616" t="s">
        <v>48</v>
      </c>
      <c r="H616" t="s">
        <v>19</v>
      </c>
      <c r="I616" t="s">
        <v>32</v>
      </c>
      <c r="J616" t="s">
        <v>39</v>
      </c>
      <c r="K616" s="19">
        <v>60</v>
      </c>
      <c r="L616" s="20">
        <f>K616/60</f>
        <v>1</v>
      </c>
      <c r="M616" s="21">
        <v>125</v>
      </c>
      <c r="N616" t="s">
        <v>85</v>
      </c>
    </row>
    <row r="617" spans="1:14" x14ac:dyDescent="0.25">
      <c r="A617" t="s">
        <v>966</v>
      </c>
      <c r="B617" s="18">
        <v>46292</v>
      </c>
      <c r="C617" t="s">
        <v>365</v>
      </c>
      <c r="D617" t="s">
        <v>131</v>
      </c>
      <c r="E617" t="s">
        <v>349</v>
      </c>
      <c r="F617" t="s">
        <v>196</v>
      </c>
      <c r="G617" t="s">
        <v>52</v>
      </c>
      <c r="H617" t="s">
        <v>19</v>
      </c>
      <c r="I617" t="s">
        <v>29</v>
      </c>
      <c r="J617" t="s">
        <v>38</v>
      </c>
      <c r="K617" s="19">
        <v>75</v>
      </c>
      <c r="L617" s="20">
        <f>K617/60</f>
        <v>1.25</v>
      </c>
      <c r="M617" s="21">
        <v>150</v>
      </c>
      <c r="N617" t="s">
        <v>85</v>
      </c>
    </row>
    <row r="618" spans="1:14" x14ac:dyDescent="0.25">
      <c r="A618" t="s">
        <v>967</v>
      </c>
      <c r="B618" s="18">
        <v>46292</v>
      </c>
      <c r="C618" t="s">
        <v>365</v>
      </c>
      <c r="D618" t="s">
        <v>128</v>
      </c>
      <c r="E618" t="s">
        <v>143</v>
      </c>
      <c r="F618" t="s">
        <v>968</v>
      </c>
      <c r="G618" t="s">
        <v>49</v>
      </c>
      <c r="H618" t="s">
        <v>19</v>
      </c>
      <c r="I618" t="s">
        <v>33</v>
      </c>
      <c r="J618" t="s">
        <v>40</v>
      </c>
      <c r="K618" s="19">
        <v>90</v>
      </c>
      <c r="L618" s="20">
        <f>K618/60</f>
        <v>1.5</v>
      </c>
      <c r="M618" s="21">
        <v>185</v>
      </c>
      <c r="N618" t="s">
        <v>85</v>
      </c>
    </row>
    <row r="619" spans="1:14" x14ac:dyDescent="0.25">
      <c r="A619" t="s">
        <v>969</v>
      </c>
      <c r="B619" s="18">
        <v>46292</v>
      </c>
      <c r="C619" t="s">
        <v>365</v>
      </c>
      <c r="D619" t="s">
        <v>128</v>
      </c>
      <c r="E619" t="s">
        <v>349</v>
      </c>
      <c r="F619" t="s">
        <v>515</v>
      </c>
      <c r="G619" t="s">
        <v>58</v>
      </c>
      <c r="H619" t="s">
        <v>21</v>
      </c>
      <c r="I619" t="s">
        <v>31</v>
      </c>
      <c r="J619" t="s">
        <v>43</v>
      </c>
      <c r="K619" s="19">
        <v>45</v>
      </c>
      <c r="L619" s="20">
        <f>K619/60</f>
        <v>0.75</v>
      </c>
      <c r="M619" s="21">
        <v>95</v>
      </c>
      <c r="N619" t="s">
        <v>85</v>
      </c>
    </row>
    <row r="620" spans="1:14" x14ac:dyDescent="0.25">
      <c r="A620" t="s">
        <v>970</v>
      </c>
      <c r="B620" s="18">
        <v>46294</v>
      </c>
      <c r="C620" t="s">
        <v>81</v>
      </c>
      <c r="D620" t="s">
        <v>82</v>
      </c>
      <c r="E620" t="s">
        <v>90</v>
      </c>
      <c r="F620" t="s">
        <v>233</v>
      </c>
      <c r="G620" t="s">
        <v>48</v>
      </c>
      <c r="H620" t="s">
        <v>19</v>
      </c>
      <c r="I620" t="s">
        <v>33</v>
      </c>
      <c r="J620" t="s">
        <v>39</v>
      </c>
      <c r="K620" s="19">
        <v>60</v>
      </c>
      <c r="L620" s="20">
        <f>K620/60</f>
        <v>1</v>
      </c>
      <c r="M620" s="21">
        <v>125</v>
      </c>
      <c r="N620" t="s">
        <v>85</v>
      </c>
    </row>
    <row r="621" spans="1:14" x14ac:dyDescent="0.25">
      <c r="A621" t="s">
        <v>971</v>
      </c>
      <c r="B621" s="18">
        <v>46294</v>
      </c>
      <c r="C621" t="s">
        <v>81</v>
      </c>
      <c r="D621" t="s">
        <v>82</v>
      </c>
      <c r="E621" t="s">
        <v>87</v>
      </c>
      <c r="F621" t="s">
        <v>205</v>
      </c>
      <c r="G621" t="s">
        <v>52</v>
      </c>
      <c r="H621" t="s">
        <v>19</v>
      </c>
      <c r="I621" t="s">
        <v>28</v>
      </c>
      <c r="J621" t="s">
        <v>38</v>
      </c>
      <c r="K621" s="19">
        <v>75</v>
      </c>
      <c r="L621" s="20">
        <f>K621/60</f>
        <v>1.25</v>
      </c>
      <c r="M621" s="21">
        <v>150</v>
      </c>
      <c r="N621" t="s">
        <v>85</v>
      </c>
    </row>
    <row r="622" spans="1:14" x14ac:dyDescent="0.25">
      <c r="A622" t="s">
        <v>972</v>
      </c>
      <c r="B622" s="18">
        <v>46294</v>
      </c>
      <c r="C622" t="s">
        <v>81</v>
      </c>
      <c r="D622" t="s">
        <v>82</v>
      </c>
      <c r="E622" t="s">
        <v>93</v>
      </c>
      <c r="F622" t="s">
        <v>973</v>
      </c>
      <c r="G622" t="s">
        <v>60</v>
      </c>
      <c r="H622" t="s">
        <v>21</v>
      </c>
      <c r="I622" t="s">
        <v>31</v>
      </c>
      <c r="J622" t="s">
        <v>43</v>
      </c>
      <c r="K622" s="19">
        <v>90</v>
      </c>
      <c r="L622" s="20">
        <f>K622/60</f>
        <v>1.5</v>
      </c>
      <c r="M622" s="21">
        <v>195</v>
      </c>
      <c r="N622" t="s">
        <v>85</v>
      </c>
    </row>
    <row r="623" spans="1:14" x14ac:dyDescent="0.25">
      <c r="A623" t="s">
        <v>974</v>
      </c>
      <c r="B623" s="18">
        <v>46294</v>
      </c>
      <c r="C623" t="s">
        <v>81</v>
      </c>
      <c r="D623" t="s">
        <v>96</v>
      </c>
      <c r="E623" t="s">
        <v>390</v>
      </c>
      <c r="F623" t="s">
        <v>737</v>
      </c>
      <c r="G623" t="s">
        <v>56</v>
      </c>
      <c r="H623" t="s">
        <v>20</v>
      </c>
      <c r="I623" t="s">
        <v>30</v>
      </c>
      <c r="J623" t="s">
        <v>41</v>
      </c>
      <c r="K623" s="19">
        <v>75</v>
      </c>
      <c r="L623" s="20">
        <f>K623/60</f>
        <v>1.25</v>
      </c>
      <c r="M623" s="21">
        <v>165</v>
      </c>
      <c r="N623" t="s">
        <v>85</v>
      </c>
    </row>
    <row r="624" spans="1:14" x14ac:dyDescent="0.25">
      <c r="A624" t="s">
        <v>975</v>
      </c>
      <c r="B624" s="18">
        <v>46294</v>
      </c>
      <c r="C624" t="s">
        <v>81</v>
      </c>
      <c r="D624" t="s">
        <v>93</v>
      </c>
      <c r="E624" t="s">
        <v>174</v>
      </c>
      <c r="F624" t="s">
        <v>212</v>
      </c>
      <c r="G624" t="s">
        <v>52</v>
      </c>
      <c r="H624" t="s">
        <v>19</v>
      </c>
      <c r="I624" t="s">
        <v>33</v>
      </c>
      <c r="J624" t="s">
        <v>39</v>
      </c>
      <c r="K624" s="19">
        <v>75</v>
      </c>
      <c r="L624" s="20">
        <f>K624/60</f>
        <v>1.25</v>
      </c>
      <c r="M624" s="21">
        <v>150</v>
      </c>
      <c r="N624" t="s">
        <v>85</v>
      </c>
    </row>
    <row r="625" spans="1:14" x14ac:dyDescent="0.25">
      <c r="A625" t="s">
        <v>976</v>
      </c>
      <c r="B625" s="18">
        <v>46294</v>
      </c>
      <c r="C625" t="s">
        <v>81</v>
      </c>
      <c r="D625" t="s">
        <v>93</v>
      </c>
      <c r="E625" t="s">
        <v>102</v>
      </c>
      <c r="F625" t="s">
        <v>669</v>
      </c>
      <c r="G625" t="s">
        <v>60</v>
      </c>
      <c r="H625" t="s">
        <v>21</v>
      </c>
      <c r="I625" t="s">
        <v>28</v>
      </c>
      <c r="J625" t="s">
        <v>40</v>
      </c>
      <c r="K625" s="19">
        <v>90</v>
      </c>
      <c r="L625" s="20">
        <f>K625/60</f>
        <v>1.5</v>
      </c>
      <c r="M625" s="21">
        <v>195</v>
      </c>
      <c r="N625" t="s">
        <v>85</v>
      </c>
    </row>
    <row r="626" spans="1:14" x14ac:dyDescent="0.25">
      <c r="A626" t="s">
        <v>977</v>
      </c>
      <c r="B626" s="18">
        <v>46294</v>
      </c>
      <c r="C626" t="s">
        <v>81</v>
      </c>
      <c r="D626" t="s">
        <v>108</v>
      </c>
      <c r="E626" t="s">
        <v>112</v>
      </c>
      <c r="F626" t="s">
        <v>126</v>
      </c>
      <c r="G626" t="s">
        <v>48</v>
      </c>
      <c r="H626" t="s">
        <v>19</v>
      </c>
      <c r="I626" t="s">
        <v>32</v>
      </c>
      <c r="J626" t="s">
        <v>38</v>
      </c>
      <c r="K626" s="19">
        <v>90</v>
      </c>
      <c r="L626" s="20">
        <f>K626/60</f>
        <v>1.5</v>
      </c>
      <c r="M626" s="21">
        <v>175</v>
      </c>
      <c r="N626" t="s">
        <v>85</v>
      </c>
    </row>
    <row r="627" spans="1:14" x14ac:dyDescent="0.25">
      <c r="A627" t="s">
        <v>978</v>
      </c>
      <c r="B627" s="18">
        <v>46294</v>
      </c>
      <c r="C627" t="s">
        <v>81</v>
      </c>
      <c r="D627" t="s">
        <v>108</v>
      </c>
      <c r="E627" t="s">
        <v>174</v>
      </c>
      <c r="F627" t="s">
        <v>242</v>
      </c>
      <c r="G627" t="s">
        <v>58</v>
      </c>
      <c r="H627" t="s">
        <v>21</v>
      </c>
      <c r="I627" t="s">
        <v>31</v>
      </c>
      <c r="J627" t="s">
        <v>43</v>
      </c>
      <c r="K627" s="19">
        <v>45</v>
      </c>
      <c r="L627" s="20">
        <f>K627/60</f>
        <v>0.75</v>
      </c>
      <c r="M627" s="21">
        <v>95</v>
      </c>
      <c r="N627" t="s">
        <v>85</v>
      </c>
    </row>
    <row r="628" spans="1:14" x14ac:dyDescent="0.25">
      <c r="A628" t="s">
        <v>979</v>
      </c>
      <c r="B628" s="18">
        <v>46294</v>
      </c>
      <c r="C628" t="s">
        <v>81</v>
      </c>
      <c r="D628" t="s">
        <v>108</v>
      </c>
      <c r="E628" t="s">
        <v>275</v>
      </c>
      <c r="F628" t="s">
        <v>413</v>
      </c>
      <c r="G628" t="s">
        <v>54</v>
      </c>
      <c r="H628" t="s">
        <v>20</v>
      </c>
      <c r="I628" t="s">
        <v>30</v>
      </c>
      <c r="J628" t="s">
        <v>41</v>
      </c>
      <c r="K628" s="19">
        <v>50</v>
      </c>
      <c r="L628" s="20">
        <f>K628/60</f>
        <v>0.8333333333333334</v>
      </c>
      <c r="M628" s="21">
        <v>115</v>
      </c>
      <c r="N628" t="s">
        <v>85</v>
      </c>
    </row>
    <row r="629" spans="1:14" x14ac:dyDescent="0.25">
      <c r="A629" t="s">
        <v>980</v>
      </c>
      <c r="B629" s="18">
        <v>46294</v>
      </c>
      <c r="C629" t="s">
        <v>81</v>
      </c>
      <c r="D629" t="s">
        <v>102</v>
      </c>
      <c r="E629" t="s">
        <v>112</v>
      </c>
      <c r="F629" t="s">
        <v>522</v>
      </c>
      <c r="G629" t="s">
        <v>57</v>
      </c>
      <c r="H629" t="s">
        <v>20</v>
      </c>
      <c r="I629" t="s">
        <v>31</v>
      </c>
      <c r="J629" t="s">
        <v>42</v>
      </c>
      <c r="K629" s="19">
        <v>30</v>
      </c>
      <c r="L629" s="20">
        <f>K629/60</f>
        <v>0.5</v>
      </c>
      <c r="M629" s="21">
        <v>70</v>
      </c>
      <c r="N629" t="s">
        <v>117</v>
      </c>
    </row>
    <row r="630" spans="1:14" x14ac:dyDescent="0.25">
      <c r="A630" t="s">
        <v>981</v>
      </c>
      <c r="B630" s="18">
        <v>46294</v>
      </c>
      <c r="C630" t="s">
        <v>81</v>
      </c>
      <c r="D630" t="s">
        <v>112</v>
      </c>
      <c r="E630" t="s">
        <v>115</v>
      </c>
      <c r="F630" t="s">
        <v>283</v>
      </c>
      <c r="G630" t="s">
        <v>49</v>
      </c>
      <c r="H630" t="s">
        <v>19</v>
      </c>
      <c r="I630" t="s">
        <v>33</v>
      </c>
      <c r="J630" t="s">
        <v>40</v>
      </c>
      <c r="K630" s="19">
        <v>60</v>
      </c>
      <c r="L630" s="20">
        <f>K630/60</f>
        <v>1</v>
      </c>
      <c r="M630" s="21">
        <v>135</v>
      </c>
      <c r="N630" t="s">
        <v>85</v>
      </c>
    </row>
    <row r="631" spans="1:14" x14ac:dyDescent="0.25">
      <c r="A631" t="s">
        <v>982</v>
      </c>
      <c r="B631" s="18">
        <v>46294</v>
      </c>
      <c r="C631" t="s">
        <v>81</v>
      </c>
      <c r="D631" t="s">
        <v>112</v>
      </c>
      <c r="E631" t="s">
        <v>122</v>
      </c>
      <c r="F631" t="s">
        <v>238</v>
      </c>
      <c r="G631" t="s">
        <v>50</v>
      </c>
      <c r="H631" t="s">
        <v>19</v>
      </c>
      <c r="I631" t="s">
        <v>28</v>
      </c>
      <c r="J631" t="s">
        <v>39</v>
      </c>
      <c r="K631" s="19">
        <v>75</v>
      </c>
      <c r="L631" s="20">
        <f>K631/60</f>
        <v>1.25</v>
      </c>
      <c r="M631" s="21">
        <v>160</v>
      </c>
      <c r="N631" t="s">
        <v>85</v>
      </c>
    </row>
    <row r="632" spans="1:14" x14ac:dyDescent="0.25">
      <c r="A632" t="s">
        <v>983</v>
      </c>
      <c r="B632" s="18">
        <v>46294</v>
      </c>
      <c r="C632" t="s">
        <v>81</v>
      </c>
      <c r="D632" t="s">
        <v>112</v>
      </c>
      <c r="E632" t="s">
        <v>122</v>
      </c>
      <c r="F632" t="s">
        <v>129</v>
      </c>
      <c r="G632" t="s">
        <v>56</v>
      </c>
      <c r="H632" t="s">
        <v>20</v>
      </c>
      <c r="I632" t="s">
        <v>30</v>
      </c>
      <c r="J632" t="s">
        <v>41</v>
      </c>
      <c r="K632" s="19">
        <v>75</v>
      </c>
      <c r="L632" s="20">
        <f>K632/60</f>
        <v>1.25</v>
      </c>
      <c r="M632" s="21">
        <v>165</v>
      </c>
      <c r="N632" t="s">
        <v>85</v>
      </c>
    </row>
    <row r="633" spans="1:14" x14ac:dyDescent="0.25">
      <c r="A633" t="s">
        <v>984</v>
      </c>
      <c r="B633" s="18">
        <v>46294</v>
      </c>
      <c r="C633" t="s">
        <v>81</v>
      </c>
      <c r="D633" t="s">
        <v>119</v>
      </c>
      <c r="E633" t="s">
        <v>131</v>
      </c>
      <c r="F633" t="s">
        <v>579</v>
      </c>
      <c r="G633" t="s">
        <v>55</v>
      </c>
      <c r="H633" t="s">
        <v>20</v>
      </c>
      <c r="I633" t="s">
        <v>31</v>
      </c>
      <c r="J633" t="s">
        <v>42</v>
      </c>
      <c r="K633" s="19">
        <v>60</v>
      </c>
      <c r="L633" s="20">
        <f>K633/60</f>
        <v>1</v>
      </c>
      <c r="M633" s="21">
        <v>150</v>
      </c>
      <c r="N633" t="s">
        <v>85</v>
      </c>
    </row>
    <row r="634" spans="1:14" x14ac:dyDescent="0.25">
      <c r="A634" t="s">
        <v>985</v>
      </c>
      <c r="B634" s="18">
        <v>46294</v>
      </c>
      <c r="C634" t="s">
        <v>81</v>
      </c>
      <c r="D634" t="s">
        <v>115</v>
      </c>
      <c r="E634" t="s">
        <v>128</v>
      </c>
      <c r="F634" t="s">
        <v>591</v>
      </c>
      <c r="G634" t="s">
        <v>48</v>
      </c>
      <c r="H634" t="s">
        <v>19</v>
      </c>
      <c r="I634" t="s">
        <v>32</v>
      </c>
      <c r="J634" t="s">
        <v>38</v>
      </c>
      <c r="K634" s="19">
        <v>60</v>
      </c>
      <c r="L634" s="20">
        <f>K634/60</f>
        <v>1</v>
      </c>
      <c r="M634" s="21">
        <v>125</v>
      </c>
      <c r="N634" t="s">
        <v>85</v>
      </c>
    </row>
    <row r="635" spans="1:14" x14ac:dyDescent="0.25">
      <c r="A635" t="s">
        <v>986</v>
      </c>
      <c r="B635" s="18">
        <v>46294</v>
      </c>
      <c r="C635" t="s">
        <v>81</v>
      </c>
      <c r="D635" t="s">
        <v>131</v>
      </c>
      <c r="E635" t="s">
        <v>140</v>
      </c>
      <c r="F635" t="s">
        <v>94</v>
      </c>
      <c r="G635" t="s">
        <v>49</v>
      </c>
      <c r="H635" t="s">
        <v>19</v>
      </c>
      <c r="I635" t="s">
        <v>33</v>
      </c>
      <c r="J635" t="s">
        <v>40</v>
      </c>
      <c r="K635" s="19">
        <v>60</v>
      </c>
      <c r="L635" s="20">
        <f>K635/60</f>
        <v>1</v>
      </c>
      <c r="M635" s="21">
        <v>135</v>
      </c>
      <c r="N635" t="s">
        <v>85</v>
      </c>
    </row>
    <row r="636" spans="1:14" x14ac:dyDescent="0.25">
      <c r="A636" t="s">
        <v>987</v>
      </c>
      <c r="B636" s="18">
        <v>46294</v>
      </c>
      <c r="C636" t="s">
        <v>81</v>
      </c>
      <c r="D636" t="s">
        <v>131</v>
      </c>
      <c r="E636" t="s">
        <v>349</v>
      </c>
      <c r="F636" t="s">
        <v>988</v>
      </c>
      <c r="G636" t="s">
        <v>52</v>
      </c>
      <c r="H636" t="s">
        <v>19</v>
      </c>
      <c r="I636" t="s">
        <v>28</v>
      </c>
      <c r="J636" t="s">
        <v>39</v>
      </c>
      <c r="K636" s="19">
        <v>75</v>
      </c>
      <c r="L636" s="20">
        <f>K636/60</f>
        <v>1.25</v>
      </c>
      <c r="M636" s="21">
        <v>150</v>
      </c>
      <c r="N636" t="s">
        <v>85</v>
      </c>
    </row>
    <row r="637" spans="1:14" x14ac:dyDescent="0.25">
      <c r="A637" t="s">
        <v>989</v>
      </c>
      <c r="B637" s="18">
        <v>46294</v>
      </c>
      <c r="C637" t="s">
        <v>81</v>
      </c>
      <c r="D637" t="s">
        <v>131</v>
      </c>
      <c r="E637" t="s">
        <v>140</v>
      </c>
      <c r="F637" t="s">
        <v>91</v>
      </c>
      <c r="G637" t="s">
        <v>55</v>
      </c>
      <c r="H637" t="s">
        <v>20</v>
      </c>
      <c r="I637" t="s">
        <v>30</v>
      </c>
      <c r="J637" t="s">
        <v>41</v>
      </c>
      <c r="K637" s="19">
        <v>60</v>
      </c>
      <c r="L637" s="20">
        <f>K637/60</f>
        <v>1</v>
      </c>
      <c r="M637" s="21">
        <v>150</v>
      </c>
      <c r="N637" t="s">
        <v>117</v>
      </c>
    </row>
    <row r="638" spans="1:14" x14ac:dyDescent="0.25">
      <c r="A638" t="s">
        <v>990</v>
      </c>
      <c r="B638" s="18">
        <v>46294</v>
      </c>
      <c r="C638" t="s">
        <v>81</v>
      </c>
      <c r="D638" t="s">
        <v>128</v>
      </c>
      <c r="E638" t="s">
        <v>135</v>
      </c>
      <c r="F638" t="s">
        <v>306</v>
      </c>
      <c r="G638" t="s">
        <v>55</v>
      </c>
      <c r="H638" t="s">
        <v>20</v>
      </c>
      <c r="I638" t="s">
        <v>31</v>
      </c>
      <c r="J638" t="s">
        <v>42</v>
      </c>
      <c r="K638" s="19">
        <v>60</v>
      </c>
      <c r="L638" s="20">
        <f>K638/60</f>
        <v>1</v>
      </c>
      <c r="M638" s="21">
        <v>150</v>
      </c>
      <c r="N638" t="s">
        <v>85</v>
      </c>
    </row>
    <row r="639" spans="1:14" x14ac:dyDescent="0.25">
      <c r="A639" t="s">
        <v>991</v>
      </c>
      <c r="B639" s="18">
        <v>46294</v>
      </c>
      <c r="C639" t="s">
        <v>81</v>
      </c>
      <c r="D639" t="s">
        <v>135</v>
      </c>
      <c r="E639" t="s">
        <v>141</v>
      </c>
      <c r="F639" t="s">
        <v>717</v>
      </c>
      <c r="G639" t="s">
        <v>48</v>
      </c>
      <c r="H639" t="s">
        <v>19</v>
      </c>
      <c r="I639" t="s">
        <v>33</v>
      </c>
      <c r="J639" t="s">
        <v>38</v>
      </c>
      <c r="K639" s="19">
        <v>60</v>
      </c>
      <c r="L639" s="20">
        <f>K639/60</f>
        <v>1</v>
      </c>
      <c r="M639" s="21">
        <v>125</v>
      </c>
      <c r="N639" t="s">
        <v>85</v>
      </c>
    </row>
    <row r="640" spans="1:14" x14ac:dyDescent="0.25">
      <c r="A640" t="s">
        <v>992</v>
      </c>
      <c r="B640" s="18">
        <v>46294</v>
      </c>
      <c r="C640" t="s">
        <v>81</v>
      </c>
      <c r="D640" t="s">
        <v>135</v>
      </c>
      <c r="E640" t="s">
        <v>300</v>
      </c>
      <c r="F640" t="s">
        <v>319</v>
      </c>
      <c r="G640" t="s">
        <v>59</v>
      </c>
      <c r="H640" t="s">
        <v>21</v>
      </c>
      <c r="I640" t="s">
        <v>28</v>
      </c>
      <c r="J640" t="s">
        <v>40</v>
      </c>
      <c r="K640" s="19">
        <v>75</v>
      </c>
      <c r="L640" s="20">
        <f>K640/60</f>
        <v>1.25</v>
      </c>
      <c r="M640" s="21">
        <v>150</v>
      </c>
      <c r="N640" t="s">
        <v>85</v>
      </c>
    </row>
    <row r="641" spans="1:14" x14ac:dyDescent="0.25">
      <c r="A641" t="s">
        <v>993</v>
      </c>
      <c r="B641" s="18">
        <v>46294</v>
      </c>
      <c r="C641" t="s">
        <v>81</v>
      </c>
      <c r="D641" t="s">
        <v>135</v>
      </c>
      <c r="E641" t="s">
        <v>141</v>
      </c>
      <c r="F641" t="s">
        <v>406</v>
      </c>
      <c r="G641" t="s">
        <v>55</v>
      </c>
      <c r="H641" t="s">
        <v>20</v>
      </c>
      <c r="I641" t="s">
        <v>30</v>
      </c>
      <c r="J641" t="s">
        <v>41</v>
      </c>
      <c r="K641" s="19">
        <v>60</v>
      </c>
      <c r="L641" s="20">
        <f>K641/60</f>
        <v>1</v>
      </c>
      <c r="M641" s="21">
        <v>150</v>
      </c>
      <c r="N641" t="s">
        <v>85</v>
      </c>
    </row>
    <row r="642" spans="1:14" x14ac:dyDescent="0.25">
      <c r="A642" t="s">
        <v>994</v>
      </c>
      <c r="B642" s="18">
        <v>46294</v>
      </c>
      <c r="C642" t="s">
        <v>81</v>
      </c>
      <c r="D642" t="s">
        <v>143</v>
      </c>
      <c r="E642" t="s">
        <v>517</v>
      </c>
      <c r="F642" t="s">
        <v>359</v>
      </c>
      <c r="G642" t="s">
        <v>54</v>
      </c>
      <c r="H642" t="s">
        <v>20</v>
      </c>
      <c r="I642" t="s">
        <v>31</v>
      </c>
      <c r="J642" t="s">
        <v>42</v>
      </c>
      <c r="K642" s="19">
        <v>50</v>
      </c>
      <c r="L642" s="20">
        <f>K642/60</f>
        <v>0.8333333333333334</v>
      </c>
      <c r="M642" s="21">
        <v>115</v>
      </c>
      <c r="N642" t="s">
        <v>85</v>
      </c>
    </row>
    <row r="643" spans="1:14" x14ac:dyDescent="0.25">
      <c r="A643" t="s">
        <v>995</v>
      </c>
      <c r="B643" s="18">
        <v>46294</v>
      </c>
      <c r="C643" t="s">
        <v>81</v>
      </c>
      <c r="D643" t="s">
        <v>141</v>
      </c>
      <c r="E643" t="s">
        <v>148</v>
      </c>
      <c r="F643" t="s">
        <v>205</v>
      </c>
      <c r="G643" t="s">
        <v>61</v>
      </c>
      <c r="H643" t="s">
        <v>21</v>
      </c>
      <c r="I643" t="s">
        <v>32</v>
      </c>
      <c r="J643" t="s">
        <v>43</v>
      </c>
      <c r="K643" s="19">
        <v>45</v>
      </c>
      <c r="L643" s="20">
        <f>K643/60</f>
        <v>0.75</v>
      </c>
      <c r="M643" s="21">
        <v>95</v>
      </c>
      <c r="N643" t="s">
        <v>85</v>
      </c>
    </row>
    <row r="644" spans="1:14" x14ac:dyDescent="0.25">
      <c r="A644" t="s">
        <v>996</v>
      </c>
      <c r="B644" s="18">
        <v>46294</v>
      </c>
      <c r="C644" t="s">
        <v>81</v>
      </c>
      <c r="D644" t="s">
        <v>151</v>
      </c>
      <c r="E644" t="s">
        <v>159</v>
      </c>
      <c r="F644" t="s">
        <v>739</v>
      </c>
      <c r="G644" t="s">
        <v>51</v>
      </c>
      <c r="H644" t="s">
        <v>19</v>
      </c>
      <c r="I644" t="s">
        <v>33</v>
      </c>
      <c r="J644" t="s">
        <v>40</v>
      </c>
      <c r="K644" s="19">
        <v>60</v>
      </c>
      <c r="L644" s="20">
        <f>K644/60</f>
        <v>1</v>
      </c>
      <c r="M644" s="21">
        <v>130</v>
      </c>
      <c r="N644" t="s">
        <v>85</v>
      </c>
    </row>
    <row r="645" spans="1:14" x14ac:dyDescent="0.25">
      <c r="A645" t="s">
        <v>997</v>
      </c>
      <c r="B645" s="18">
        <v>46294</v>
      </c>
      <c r="C645" t="s">
        <v>81</v>
      </c>
      <c r="D645" t="s">
        <v>151</v>
      </c>
      <c r="E645" t="s">
        <v>417</v>
      </c>
      <c r="F645" t="s">
        <v>84</v>
      </c>
      <c r="G645" t="s">
        <v>50</v>
      </c>
      <c r="H645" t="s">
        <v>19</v>
      </c>
      <c r="I645" t="s">
        <v>28</v>
      </c>
      <c r="J645" t="s">
        <v>39</v>
      </c>
      <c r="K645" s="19">
        <v>75</v>
      </c>
      <c r="L645" s="20">
        <f>K645/60</f>
        <v>1.25</v>
      </c>
      <c r="M645" s="21">
        <v>160</v>
      </c>
      <c r="N645" t="s">
        <v>85</v>
      </c>
    </row>
    <row r="646" spans="1:14" x14ac:dyDescent="0.25">
      <c r="A646" t="s">
        <v>998</v>
      </c>
      <c r="B646" s="18">
        <v>46294</v>
      </c>
      <c r="C646" t="s">
        <v>81</v>
      </c>
      <c r="D646" t="s">
        <v>151</v>
      </c>
      <c r="E646" t="s">
        <v>159</v>
      </c>
      <c r="F646" t="s">
        <v>999</v>
      </c>
      <c r="G646" t="s">
        <v>53</v>
      </c>
      <c r="H646" t="s">
        <v>20</v>
      </c>
      <c r="I646" t="s">
        <v>30</v>
      </c>
      <c r="J646" t="s">
        <v>41</v>
      </c>
      <c r="K646" s="19">
        <v>60</v>
      </c>
      <c r="L646" s="20">
        <f>K646/60</f>
        <v>1</v>
      </c>
      <c r="M646" s="21">
        <v>130</v>
      </c>
      <c r="N646" t="s">
        <v>85</v>
      </c>
    </row>
    <row r="647" spans="1:14" x14ac:dyDescent="0.25">
      <c r="A647" t="s">
        <v>1000</v>
      </c>
      <c r="B647" s="18">
        <v>46294</v>
      </c>
      <c r="C647" t="s">
        <v>81</v>
      </c>
      <c r="D647" t="s">
        <v>154</v>
      </c>
      <c r="E647" t="s">
        <v>209</v>
      </c>
      <c r="F647" t="s">
        <v>714</v>
      </c>
      <c r="G647" t="s">
        <v>52</v>
      </c>
      <c r="H647" t="s">
        <v>19</v>
      </c>
      <c r="I647" t="s">
        <v>32</v>
      </c>
      <c r="J647" t="s">
        <v>38</v>
      </c>
      <c r="K647" s="19">
        <v>75</v>
      </c>
      <c r="L647" s="20">
        <f>K647/60</f>
        <v>1.25</v>
      </c>
      <c r="M647" s="21">
        <v>150</v>
      </c>
      <c r="N647" t="s">
        <v>85</v>
      </c>
    </row>
    <row r="648" spans="1:14" x14ac:dyDescent="0.25">
      <c r="A648" t="s">
        <v>1001</v>
      </c>
      <c r="B648" s="18">
        <v>46294</v>
      </c>
      <c r="C648" t="s">
        <v>81</v>
      </c>
      <c r="D648" t="s">
        <v>154</v>
      </c>
      <c r="E648" t="s">
        <v>526</v>
      </c>
      <c r="F648" t="s">
        <v>120</v>
      </c>
      <c r="G648" t="s">
        <v>54</v>
      </c>
      <c r="H648" t="s">
        <v>20</v>
      </c>
      <c r="I648" t="s">
        <v>31</v>
      </c>
      <c r="J648" t="s">
        <v>42</v>
      </c>
      <c r="K648" s="19">
        <v>50</v>
      </c>
      <c r="L648" s="20">
        <f>K648/60</f>
        <v>0.8333333333333334</v>
      </c>
      <c r="M648" s="21">
        <v>115</v>
      </c>
      <c r="N648" t="s">
        <v>85</v>
      </c>
    </row>
    <row r="649" spans="1:14" x14ac:dyDescent="0.25">
      <c r="A649" t="s">
        <v>1002</v>
      </c>
      <c r="B649" s="18">
        <v>46295</v>
      </c>
      <c r="C649" t="s">
        <v>169</v>
      </c>
      <c r="D649" t="s">
        <v>82</v>
      </c>
      <c r="E649" t="s">
        <v>90</v>
      </c>
      <c r="F649" t="s">
        <v>1003</v>
      </c>
      <c r="G649" t="s">
        <v>51</v>
      </c>
      <c r="H649" t="s">
        <v>19</v>
      </c>
      <c r="I649" t="s">
        <v>32</v>
      </c>
      <c r="J649" t="s">
        <v>39</v>
      </c>
      <c r="K649" s="19">
        <v>60</v>
      </c>
      <c r="L649" s="20">
        <f>K649/60</f>
        <v>1</v>
      </c>
      <c r="M649" s="21">
        <v>130</v>
      </c>
      <c r="N649" t="s">
        <v>85</v>
      </c>
    </row>
    <row r="650" spans="1:14" x14ac:dyDescent="0.25">
      <c r="A650" t="s">
        <v>1004</v>
      </c>
      <c r="B650" s="18">
        <v>46295</v>
      </c>
      <c r="C650" t="s">
        <v>169</v>
      </c>
      <c r="D650" t="s">
        <v>82</v>
      </c>
      <c r="E650" t="s">
        <v>96</v>
      </c>
      <c r="F650" t="s">
        <v>602</v>
      </c>
      <c r="G650" t="s">
        <v>57</v>
      </c>
      <c r="H650" t="s">
        <v>20</v>
      </c>
      <c r="I650" t="s">
        <v>30</v>
      </c>
      <c r="J650" t="s">
        <v>41</v>
      </c>
      <c r="K650" s="19">
        <v>30</v>
      </c>
      <c r="L650" s="20">
        <f>K650/60</f>
        <v>0.5</v>
      </c>
      <c r="M650" s="21">
        <v>70</v>
      </c>
      <c r="N650" t="s">
        <v>85</v>
      </c>
    </row>
    <row r="651" spans="1:14" x14ac:dyDescent="0.25">
      <c r="A651" t="s">
        <v>1005</v>
      </c>
      <c r="B651" s="18">
        <v>46295</v>
      </c>
      <c r="C651" t="s">
        <v>169</v>
      </c>
      <c r="D651" t="s">
        <v>96</v>
      </c>
      <c r="E651" t="s">
        <v>93</v>
      </c>
      <c r="F651" t="s">
        <v>355</v>
      </c>
      <c r="G651" t="s">
        <v>48</v>
      </c>
      <c r="H651" t="s">
        <v>19</v>
      </c>
      <c r="I651" t="s">
        <v>28</v>
      </c>
      <c r="J651" t="s">
        <v>40</v>
      </c>
      <c r="K651" s="19">
        <v>60</v>
      </c>
      <c r="L651" s="20">
        <f>K651/60</f>
        <v>1</v>
      </c>
      <c r="M651" s="21">
        <v>125</v>
      </c>
      <c r="N651" t="s">
        <v>85</v>
      </c>
    </row>
    <row r="652" spans="1:14" x14ac:dyDescent="0.25">
      <c r="A652" t="s">
        <v>1006</v>
      </c>
      <c r="B652" s="18">
        <v>46295</v>
      </c>
      <c r="C652" t="s">
        <v>169</v>
      </c>
      <c r="D652" t="s">
        <v>96</v>
      </c>
      <c r="E652" t="s">
        <v>93</v>
      </c>
      <c r="F652" t="s">
        <v>113</v>
      </c>
      <c r="G652" t="s">
        <v>48</v>
      </c>
      <c r="H652" t="s">
        <v>19</v>
      </c>
      <c r="I652" t="s">
        <v>33</v>
      </c>
      <c r="J652" t="s">
        <v>38</v>
      </c>
      <c r="K652" s="19">
        <v>60</v>
      </c>
      <c r="L652" s="20">
        <f>K652/60</f>
        <v>1</v>
      </c>
      <c r="M652" s="21">
        <v>125</v>
      </c>
      <c r="N652" t="s">
        <v>85</v>
      </c>
    </row>
    <row r="653" spans="1:14" x14ac:dyDescent="0.25">
      <c r="A653" t="s">
        <v>1007</v>
      </c>
      <c r="B653" s="18">
        <v>46295</v>
      </c>
      <c r="C653" t="s">
        <v>169</v>
      </c>
      <c r="D653" t="s">
        <v>93</v>
      </c>
      <c r="E653" t="s">
        <v>111</v>
      </c>
      <c r="F653" t="s">
        <v>847</v>
      </c>
      <c r="G653" t="s">
        <v>48</v>
      </c>
      <c r="H653" t="s">
        <v>19</v>
      </c>
      <c r="I653" t="s">
        <v>29</v>
      </c>
      <c r="J653" t="s">
        <v>39</v>
      </c>
      <c r="K653" s="19">
        <v>60</v>
      </c>
      <c r="L653" s="20">
        <f>K653/60</f>
        <v>1</v>
      </c>
      <c r="M653" s="21">
        <v>125</v>
      </c>
      <c r="N653" t="s">
        <v>85</v>
      </c>
    </row>
    <row r="654" spans="1:14" x14ac:dyDescent="0.25">
      <c r="A654" t="s">
        <v>1008</v>
      </c>
      <c r="B654" s="18">
        <v>46295</v>
      </c>
      <c r="C654" t="s">
        <v>169</v>
      </c>
      <c r="D654" t="s">
        <v>108</v>
      </c>
      <c r="E654" t="s">
        <v>174</v>
      </c>
      <c r="F654" t="s">
        <v>499</v>
      </c>
      <c r="G654" t="s">
        <v>58</v>
      </c>
      <c r="H654" t="s">
        <v>21</v>
      </c>
      <c r="I654" t="s">
        <v>32</v>
      </c>
      <c r="J654" t="s">
        <v>43</v>
      </c>
      <c r="K654" s="19">
        <v>45</v>
      </c>
      <c r="L654" s="20">
        <f>K654/60</f>
        <v>0.75</v>
      </c>
      <c r="M654" s="21">
        <v>95</v>
      </c>
      <c r="N654" t="s">
        <v>85</v>
      </c>
    </row>
    <row r="655" spans="1:14" x14ac:dyDescent="0.25">
      <c r="A655" t="s">
        <v>1009</v>
      </c>
      <c r="B655" s="18">
        <v>46295</v>
      </c>
      <c r="C655" t="s">
        <v>169</v>
      </c>
      <c r="D655" t="s">
        <v>108</v>
      </c>
      <c r="E655" t="s">
        <v>102</v>
      </c>
      <c r="F655" t="s">
        <v>205</v>
      </c>
      <c r="G655" t="s">
        <v>48</v>
      </c>
      <c r="H655" t="s">
        <v>19</v>
      </c>
      <c r="I655" t="s">
        <v>33</v>
      </c>
      <c r="J655" t="s">
        <v>38</v>
      </c>
      <c r="K655" s="19">
        <v>60</v>
      </c>
      <c r="L655" s="20">
        <f>K655/60</f>
        <v>1</v>
      </c>
      <c r="M655" s="21">
        <v>125</v>
      </c>
      <c r="N655" t="s">
        <v>85</v>
      </c>
    </row>
    <row r="656" spans="1:14" x14ac:dyDescent="0.25">
      <c r="A656" t="s">
        <v>1010</v>
      </c>
      <c r="B656" s="18">
        <v>46295</v>
      </c>
      <c r="C656" t="s">
        <v>169</v>
      </c>
      <c r="D656" t="s">
        <v>102</v>
      </c>
      <c r="E656" t="s">
        <v>377</v>
      </c>
      <c r="F656" t="s">
        <v>629</v>
      </c>
      <c r="G656" t="s">
        <v>58</v>
      </c>
      <c r="H656" t="s">
        <v>21</v>
      </c>
      <c r="I656" t="s">
        <v>28</v>
      </c>
      <c r="J656" t="s">
        <v>43</v>
      </c>
      <c r="K656" s="19">
        <v>45</v>
      </c>
      <c r="L656" s="20">
        <f>K656/60</f>
        <v>0.75</v>
      </c>
      <c r="M656" s="21">
        <v>95</v>
      </c>
      <c r="N656" t="s">
        <v>85</v>
      </c>
    </row>
    <row r="657" spans="1:14" x14ac:dyDescent="0.25">
      <c r="A657" t="s">
        <v>1011</v>
      </c>
      <c r="B657" s="18">
        <v>46295</v>
      </c>
      <c r="C657" t="s">
        <v>169</v>
      </c>
      <c r="D657" t="s">
        <v>102</v>
      </c>
      <c r="E657" t="s">
        <v>119</v>
      </c>
      <c r="F657" t="s">
        <v>595</v>
      </c>
      <c r="G657" t="s">
        <v>49</v>
      </c>
      <c r="H657" t="s">
        <v>19</v>
      </c>
      <c r="I657" t="s">
        <v>32</v>
      </c>
      <c r="J657" t="s">
        <v>39</v>
      </c>
      <c r="K657" s="19">
        <v>60</v>
      </c>
      <c r="L657" s="20">
        <f>K657/60</f>
        <v>1</v>
      </c>
      <c r="M657" s="21">
        <v>135</v>
      </c>
      <c r="N657" t="s">
        <v>85</v>
      </c>
    </row>
    <row r="658" spans="1:14" x14ac:dyDescent="0.25">
      <c r="A658" t="s">
        <v>1012</v>
      </c>
      <c r="B658" s="18">
        <v>46295</v>
      </c>
      <c r="C658" t="s">
        <v>169</v>
      </c>
      <c r="D658" t="s">
        <v>112</v>
      </c>
      <c r="E658" t="s">
        <v>122</v>
      </c>
      <c r="F658" t="s">
        <v>133</v>
      </c>
      <c r="G658" t="s">
        <v>56</v>
      </c>
      <c r="H658" t="s">
        <v>20</v>
      </c>
      <c r="I658" t="s">
        <v>30</v>
      </c>
      <c r="J658" t="s">
        <v>41</v>
      </c>
      <c r="K658" s="19">
        <v>75</v>
      </c>
      <c r="L658" s="20">
        <f>K658/60</f>
        <v>1.25</v>
      </c>
      <c r="M658" s="21">
        <v>165</v>
      </c>
      <c r="N658" t="s">
        <v>85</v>
      </c>
    </row>
    <row r="659" spans="1:14" x14ac:dyDescent="0.25">
      <c r="A659" t="s">
        <v>1013</v>
      </c>
      <c r="B659" s="18">
        <v>46295</v>
      </c>
      <c r="C659" t="s">
        <v>169</v>
      </c>
      <c r="D659" t="s">
        <v>112</v>
      </c>
      <c r="E659" t="s">
        <v>122</v>
      </c>
      <c r="F659" t="s">
        <v>597</v>
      </c>
      <c r="G659" t="s">
        <v>50</v>
      </c>
      <c r="H659" t="s">
        <v>19</v>
      </c>
      <c r="I659" t="s">
        <v>33</v>
      </c>
      <c r="J659" t="s">
        <v>38</v>
      </c>
      <c r="K659" s="19">
        <v>75</v>
      </c>
      <c r="L659" s="20">
        <f>K659/60</f>
        <v>1.25</v>
      </c>
      <c r="M659" s="21">
        <v>160</v>
      </c>
      <c r="N659" t="s">
        <v>85</v>
      </c>
    </row>
    <row r="660" spans="1:14" x14ac:dyDescent="0.25">
      <c r="A660" t="s">
        <v>1014</v>
      </c>
      <c r="B660" s="18">
        <v>46295</v>
      </c>
      <c r="C660" t="s">
        <v>169</v>
      </c>
      <c r="D660" t="s">
        <v>119</v>
      </c>
      <c r="E660" t="s">
        <v>642</v>
      </c>
      <c r="F660" t="s">
        <v>103</v>
      </c>
      <c r="G660" t="s">
        <v>52</v>
      </c>
      <c r="H660" t="s">
        <v>19</v>
      </c>
      <c r="I660" t="s">
        <v>28</v>
      </c>
      <c r="J660" t="s">
        <v>40</v>
      </c>
      <c r="K660" s="19">
        <v>75</v>
      </c>
      <c r="L660" s="20">
        <f>K660/60</f>
        <v>1.25</v>
      </c>
      <c r="M660" s="21">
        <v>150</v>
      </c>
      <c r="N660" t="s">
        <v>85</v>
      </c>
    </row>
    <row r="661" spans="1:14" x14ac:dyDescent="0.25">
      <c r="A661" t="s">
        <v>1015</v>
      </c>
      <c r="B661" s="18">
        <v>46295</v>
      </c>
      <c r="C661" t="s">
        <v>169</v>
      </c>
      <c r="D661" t="s">
        <v>115</v>
      </c>
      <c r="E661" t="s">
        <v>128</v>
      </c>
      <c r="F661" t="s">
        <v>319</v>
      </c>
      <c r="G661" t="s">
        <v>48</v>
      </c>
      <c r="H661" t="s">
        <v>19</v>
      </c>
      <c r="I661" t="s">
        <v>29</v>
      </c>
      <c r="J661" t="s">
        <v>39</v>
      </c>
      <c r="K661" s="19">
        <v>60</v>
      </c>
      <c r="L661" s="20">
        <f>K661/60</f>
        <v>1</v>
      </c>
      <c r="M661" s="21">
        <v>125</v>
      </c>
      <c r="N661" t="s">
        <v>85</v>
      </c>
    </row>
    <row r="662" spans="1:14" x14ac:dyDescent="0.25">
      <c r="A662" t="s">
        <v>1016</v>
      </c>
      <c r="B662" s="18">
        <v>46295</v>
      </c>
      <c r="C662" t="s">
        <v>169</v>
      </c>
      <c r="D662" t="s">
        <v>115</v>
      </c>
      <c r="E662" t="s">
        <v>128</v>
      </c>
      <c r="F662" t="s">
        <v>1017</v>
      </c>
      <c r="G662" t="s">
        <v>51</v>
      </c>
      <c r="H662" t="s">
        <v>19</v>
      </c>
      <c r="I662" t="s">
        <v>32</v>
      </c>
      <c r="J662" t="s">
        <v>39</v>
      </c>
      <c r="K662" s="19">
        <v>60</v>
      </c>
      <c r="L662" s="20">
        <f>K662/60</f>
        <v>1</v>
      </c>
      <c r="M662" s="21">
        <v>130</v>
      </c>
      <c r="N662" t="s">
        <v>117</v>
      </c>
    </row>
    <row r="663" spans="1:14" x14ac:dyDescent="0.25">
      <c r="A663" t="s">
        <v>1018</v>
      </c>
      <c r="B663" s="18">
        <v>46295</v>
      </c>
      <c r="C663" t="s">
        <v>169</v>
      </c>
      <c r="D663" t="s">
        <v>131</v>
      </c>
      <c r="E663" t="s">
        <v>140</v>
      </c>
      <c r="F663" t="s">
        <v>547</v>
      </c>
      <c r="G663" t="s">
        <v>48</v>
      </c>
      <c r="H663" t="s">
        <v>19</v>
      </c>
      <c r="I663" t="s">
        <v>33</v>
      </c>
      <c r="J663" t="s">
        <v>38</v>
      </c>
      <c r="K663" s="19">
        <v>60</v>
      </c>
      <c r="L663" s="20">
        <f>K663/60</f>
        <v>1</v>
      </c>
      <c r="M663" s="21">
        <v>125</v>
      </c>
      <c r="N663" t="s">
        <v>85</v>
      </c>
    </row>
    <row r="664" spans="1:14" x14ac:dyDescent="0.25">
      <c r="A664" t="s">
        <v>1019</v>
      </c>
      <c r="B664" s="18">
        <v>46295</v>
      </c>
      <c r="C664" t="s">
        <v>169</v>
      </c>
      <c r="D664" t="s">
        <v>140</v>
      </c>
      <c r="E664" t="s">
        <v>357</v>
      </c>
      <c r="F664" t="s">
        <v>231</v>
      </c>
      <c r="G664" t="s">
        <v>61</v>
      </c>
      <c r="H664" t="s">
        <v>21</v>
      </c>
      <c r="I664" t="s">
        <v>32</v>
      </c>
      <c r="J664" t="s">
        <v>43</v>
      </c>
      <c r="K664" s="19">
        <v>45</v>
      </c>
      <c r="L664" s="20">
        <f>K664/60</f>
        <v>0.75</v>
      </c>
      <c r="M664" s="21">
        <v>95</v>
      </c>
      <c r="N664" t="s">
        <v>85</v>
      </c>
    </row>
    <row r="665" spans="1:14" x14ac:dyDescent="0.25">
      <c r="A665" t="s">
        <v>1020</v>
      </c>
      <c r="B665" s="18">
        <v>46295</v>
      </c>
      <c r="C665" t="s">
        <v>169</v>
      </c>
      <c r="D665" t="s">
        <v>135</v>
      </c>
      <c r="E665" t="s">
        <v>141</v>
      </c>
      <c r="F665" t="s">
        <v>1021</v>
      </c>
      <c r="G665" t="s">
        <v>49</v>
      </c>
      <c r="H665" t="s">
        <v>19</v>
      </c>
      <c r="I665" t="s">
        <v>28</v>
      </c>
      <c r="J665" t="s">
        <v>40</v>
      </c>
      <c r="K665" s="19">
        <v>60</v>
      </c>
      <c r="L665" s="20">
        <f>K665/60</f>
        <v>1</v>
      </c>
      <c r="M665" s="21">
        <v>135</v>
      </c>
      <c r="N665" t="s">
        <v>85</v>
      </c>
    </row>
    <row r="666" spans="1:14" x14ac:dyDescent="0.25">
      <c r="A666" t="s">
        <v>1022</v>
      </c>
      <c r="B666" s="18">
        <v>46295</v>
      </c>
      <c r="C666" t="s">
        <v>169</v>
      </c>
      <c r="D666" t="s">
        <v>135</v>
      </c>
      <c r="E666" t="s">
        <v>300</v>
      </c>
      <c r="F666" t="s">
        <v>579</v>
      </c>
      <c r="G666" t="s">
        <v>52</v>
      </c>
      <c r="H666" t="s">
        <v>19</v>
      </c>
      <c r="I666" t="s">
        <v>33</v>
      </c>
      <c r="J666" t="s">
        <v>38</v>
      </c>
      <c r="K666" s="19">
        <v>75</v>
      </c>
      <c r="L666" s="20">
        <f>K666/60</f>
        <v>1.25</v>
      </c>
      <c r="M666" s="21">
        <v>150</v>
      </c>
      <c r="N666" t="s">
        <v>85</v>
      </c>
    </row>
    <row r="667" spans="1:14" x14ac:dyDescent="0.25">
      <c r="A667" t="s">
        <v>1023</v>
      </c>
      <c r="B667" s="18">
        <v>46295</v>
      </c>
      <c r="C667" t="s">
        <v>169</v>
      </c>
      <c r="D667" t="s">
        <v>143</v>
      </c>
      <c r="E667" t="s">
        <v>154</v>
      </c>
      <c r="F667" t="s">
        <v>306</v>
      </c>
      <c r="G667" t="s">
        <v>48</v>
      </c>
      <c r="H667" t="s">
        <v>19</v>
      </c>
      <c r="I667" t="s">
        <v>32</v>
      </c>
      <c r="J667" t="s">
        <v>39</v>
      </c>
      <c r="K667" s="19">
        <v>90</v>
      </c>
      <c r="L667" s="20">
        <f>K667/60</f>
        <v>1.5</v>
      </c>
      <c r="M667" s="21">
        <v>175</v>
      </c>
      <c r="N667" t="s">
        <v>85</v>
      </c>
    </row>
    <row r="668" spans="1:14" x14ac:dyDescent="0.25">
      <c r="A668" t="s">
        <v>1024</v>
      </c>
      <c r="B668" s="18">
        <v>46295</v>
      </c>
      <c r="C668" t="s">
        <v>169</v>
      </c>
      <c r="D668" t="s">
        <v>143</v>
      </c>
      <c r="E668" t="s">
        <v>517</v>
      </c>
      <c r="F668" t="s">
        <v>878</v>
      </c>
      <c r="G668" t="s">
        <v>54</v>
      </c>
      <c r="H668" t="s">
        <v>20</v>
      </c>
      <c r="I668" t="s">
        <v>30</v>
      </c>
      <c r="J668" t="s">
        <v>41</v>
      </c>
      <c r="K668" s="19">
        <v>50</v>
      </c>
      <c r="L668" s="20">
        <f>K668/60</f>
        <v>0.8333333333333334</v>
      </c>
      <c r="M668" s="21">
        <v>115</v>
      </c>
      <c r="N668" t="s">
        <v>85</v>
      </c>
    </row>
    <row r="669" spans="1:14" x14ac:dyDescent="0.25">
      <c r="A669" t="s">
        <v>1025</v>
      </c>
      <c r="B669" s="18">
        <v>46295</v>
      </c>
      <c r="C669" t="s">
        <v>169</v>
      </c>
      <c r="D669" t="s">
        <v>151</v>
      </c>
      <c r="E669" t="s">
        <v>159</v>
      </c>
      <c r="F669" t="s">
        <v>737</v>
      </c>
      <c r="G669" t="s">
        <v>49</v>
      </c>
      <c r="H669" t="s">
        <v>19</v>
      </c>
      <c r="I669" t="s">
        <v>29</v>
      </c>
      <c r="J669" t="s">
        <v>40</v>
      </c>
      <c r="K669" s="19">
        <v>60</v>
      </c>
      <c r="L669" s="20">
        <f>K669/60</f>
        <v>1</v>
      </c>
      <c r="M669" s="21">
        <v>135</v>
      </c>
      <c r="N669" t="s">
        <v>85</v>
      </c>
    </row>
    <row r="670" spans="1:14" x14ac:dyDescent="0.25">
      <c r="A670" t="s">
        <v>1026</v>
      </c>
      <c r="B670" s="18">
        <v>46295</v>
      </c>
      <c r="C670" t="s">
        <v>169</v>
      </c>
      <c r="D670" t="s">
        <v>151</v>
      </c>
      <c r="E670" t="s">
        <v>417</v>
      </c>
      <c r="F670" t="s">
        <v>850</v>
      </c>
      <c r="G670" t="s">
        <v>50</v>
      </c>
      <c r="H670" t="s">
        <v>19</v>
      </c>
      <c r="I670" t="s">
        <v>28</v>
      </c>
      <c r="J670" t="s">
        <v>40</v>
      </c>
      <c r="K670" s="19">
        <v>75</v>
      </c>
      <c r="L670" s="20">
        <f>K670/60</f>
        <v>1.25</v>
      </c>
      <c r="M670" s="21">
        <v>160</v>
      </c>
      <c r="N670" t="s">
        <v>117</v>
      </c>
    </row>
    <row r="671" spans="1:14" x14ac:dyDescent="0.25">
      <c r="A671" t="s">
        <v>1027</v>
      </c>
      <c r="B671" s="18">
        <v>46295</v>
      </c>
      <c r="C671" t="s">
        <v>169</v>
      </c>
      <c r="D671" t="s">
        <v>151</v>
      </c>
      <c r="E671" t="s">
        <v>159</v>
      </c>
      <c r="F671" t="s">
        <v>657</v>
      </c>
      <c r="G671" t="s">
        <v>48</v>
      </c>
      <c r="H671" t="s">
        <v>19</v>
      </c>
      <c r="I671" t="s">
        <v>33</v>
      </c>
      <c r="J671" t="s">
        <v>38</v>
      </c>
      <c r="K671" s="19">
        <v>60</v>
      </c>
      <c r="L671" s="20">
        <f>K671/60</f>
        <v>1</v>
      </c>
      <c r="M671" s="21">
        <v>125</v>
      </c>
      <c r="N671" t="s">
        <v>85</v>
      </c>
    </row>
    <row r="672" spans="1:14" x14ac:dyDescent="0.25">
      <c r="A672" t="s">
        <v>1028</v>
      </c>
      <c r="B672" s="18">
        <v>46295</v>
      </c>
      <c r="C672" t="s">
        <v>169</v>
      </c>
      <c r="D672" t="s">
        <v>159</v>
      </c>
      <c r="E672" t="s">
        <v>162</v>
      </c>
      <c r="F672" t="s">
        <v>196</v>
      </c>
      <c r="G672" t="s">
        <v>49</v>
      </c>
      <c r="H672" t="s">
        <v>19</v>
      </c>
      <c r="I672" t="s">
        <v>32</v>
      </c>
      <c r="J672" t="s">
        <v>39</v>
      </c>
      <c r="K672" s="19">
        <v>60</v>
      </c>
      <c r="L672" s="20">
        <f>K672/60</f>
        <v>1</v>
      </c>
      <c r="M672" s="21">
        <v>135</v>
      </c>
      <c r="N672" t="s">
        <v>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style="26" customWidth="1"/>
    <col min="2" max="2" width="7" customWidth="1"/>
    <col min="3" max="4" width="10" style="27" customWidth="1"/>
    <col min="5" max="5" width="12" style="28" customWidth="1"/>
    <col min="6" max="6" width="17" style="29" customWidth="1"/>
    <col min="7" max="7" width="19" style="29" customWidth="1"/>
    <col min="8" max="8" width="18" style="29" customWidth="1"/>
    <col min="9" max="9" width="16" style="29" customWidth="1"/>
    <col min="10" max="10" width="18" style="29" customWidth="1"/>
    <col min="11" max="11" width="16" style="29" customWidth="1"/>
  </cols>
  <sheetData>
    <row r="1" ht="22" customHeight="1" spans="1:11" s="30" customFormat="1" x14ac:dyDescent="0.25">
      <c r="A1" s="31" t="s">
        <v>72</v>
      </c>
      <c r="B1" s="13" t="s">
        <v>73</v>
      </c>
      <c r="C1" s="32" t="s">
        <v>1029</v>
      </c>
      <c r="D1" s="32" t="s">
        <v>1030</v>
      </c>
      <c r="E1" s="33" t="s">
        <v>1031</v>
      </c>
      <c r="F1" s="34" t="s">
        <v>28</v>
      </c>
      <c r="G1" s="34" t="s">
        <v>29</v>
      </c>
      <c r="H1" s="34" t="s">
        <v>30</v>
      </c>
      <c r="I1" s="34" t="s">
        <v>31</v>
      </c>
      <c r="J1" s="34" t="s">
        <v>32</v>
      </c>
      <c r="K1" s="34" t="s">
        <v>33</v>
      </c>
    </row>
    <row r="2" spans="1:11" x14ac:dyDescent="0.25">
      <c r="A2" s="26">
        <v>46266</v>
      </c>
      <c r="B2" t="s">
        <v>81</v>
      </c>
      <c r="C2" s="27">
        <v>0.4166666666666667</v>
      </c>
      <c r="D2" s="27">
        <v>0.8333333333333334</v>
      </c>
      <c r="E2" s="28">
        <f>IF(C2="",0,(D2-C2)*24)</f>
        <v>10</v>
      </c>
      <c r="F2" s="29">
        <v>1</v>
      </c>
      <c r="G2" s="29">
        <v>0</v>
      </c>
      <c r="H2" s="29">
        <v>1</v>
      </c>
      <c r="I2" s="29">
        <v>1</v>
      </c>
      <c r="J2" s="29">
        <v>1</v>
      </c>
      <c r="K2" s="29">
        <v>1</v>
      </c>
    </row>
    <row r="3" spans="1:11" x14ac:dyDescent="0.25">
      <c r="A3" s="26">
        <v>46267</v>
      </c>
      <c r="B3" t="s">
        <v>169</v>
      </c>
      <c r="C3" s="27">
        <v>0.4166666666666667</v>
      </c>
      <c r="D3" s="27">
        <v>0.8333333333333334</v>
      </c>
      <c r="E3" s="28">
        <f>IF(C3="",0,(D3-C3)*24)</f>
        <v>10</v>
      </c>
      <c r="F3" s="29">
        <v>1</v>
      </c>
      <c r="G3" s="29">
        <v>1</v>
      </c>
      <c r="H3" s="29">
        <v>1</v>
      </c>
      <c r="I3" s="29">
        <v>0</v>
      </c>
      <c r="J3" s="29">
        <v>1</v>
      </c>
      <c r="K3" s="29">
        <v>1</v>
      </c>
    </row>
    <row r="4" spans="1:11" x14ac:dyDescent="0.25">
      <c r="A4" s="26">
        <v>46268</v>
      </c>
      <c r="B4" t="s">
        <v>216</v>
      </c>
      <c r="C4" s="27">
        <v>0.4166666666666667</v>
      </c>
      <c r="D4" s="27">
        <v>0.8333333333333334</v>
      </c>
      <c r="E4" s="28">
        <f>IF(C4="",0,(D4-C4)*24)</f>
        <v>10</v>
      </c>
      <c r="F4" s="29">
        <v>1</v>
      </c>
      <c r="G4" s="29">
        <v>1</v>
      </c>
      <c r="H4" s="29">
        <v>1</v>
      </c>
      <c r="I4" s="29">
        <v>1</v>
      </c>
      <c r="J4" s="29">
        <v>0</v>
      </c>
      <c r="K4" s="29">
        <v>1</v>
      </c>
    </row>
    <row r="5" spans="1:11" x14ac:dyDescent="0.25">
      <c r="A5" s="26">
        <v>46269</v>
      </c>
      <c r="B5" t="s">
        <v>263</v>
      </c>
      <c r="C5" s="27">
        <v>0.4166666666666667</v>
      </c>
      <c r="D5" s="27">
        <v>0.8333333333333334</v>
      </c>
      <c r="E5" s="28">
        <f>IF(C5="",0,(D5-C5)*24)</f>
        <v>10</v>
      </c>
      <c r="F5" s="29">
        <v>1</v>
      </c>
      <c r="G5" s="29">
        <v>1</v>
      </c>
      <c r="H5" s="29">
        <v>1</v>
      </c>
      <c r="I5" s="29">
        <v>1</v>
      </c>
      <c r="J5" s="29">
        <v>1</v>
      </c>
      <c r="K5" s="29">
        <v>0</v>
      </c>
    </row>
    <row r="6" spans="1:11" x14ac:dyDescent="0.25">
      <c r="A6" s="26">
        <v>46270</v>
      </c>
      <c r="B6" t="s">
        <v>313</v>
      </c>
      <c r="C6" s="27">
        <v>0.375</v>
      </c>
      <c r="D6" s="27">
        <v>0.75</v>
      </c>
      <c r="E6" s="28">
        <f>IF(C6="",0,(D6-C6)*24)</f>
        <v>9</v>
      </c>
      <c r="F6" s="29">
        <v>1</v>
      </c>
      <c r="G6" s="29">
        <v>1</v>
      </c>
      <c r="H6" s="29">
        <v>1</v>
      </c>
      <c r="I6" s="29">
        <v>1</v>
      </c>
      <c r="J6" s="29">
        <v>1</v>
      </c>
      <c r="K6" s="29">
        <v>1</v>
      </c>
    </row>
    <row r="7" spans="1:11" x14ac:dyDescent="0.25">
      <c r="A7" s="26">
        <v>46271</v>
      </c>
      <c r="B7" t="s">
        <v>365</v>
      </c>
      <c r="C7" s="27">
        <v>0.4166666666666667</v>
      </c>
      <c r="D7" s="27">
        <v>0.7083333333333334</v>
      </c>
      <c r="E7" s="28">
        <f>IF(C7="",0,(D7-C7)*24)</f>
        <v>7</v>
      </c>
      <c r="F7" s="29">
        <v>0</v>
      </c>
      <c r="G7" s="29">
        <v>1</v>
      </c>
      <c r="H7" s="29">
        <v>0</v>
      </c>
      <c r="I7" s="29">
        <v>1</v>
      </c>
      <c r="J7" s="29">
        <v>1</v>
      </c>
      <c r="K7" s="29">
        <v>1</v>
      </c>
    </row>
    <row r="8" spans="1:11" x14ac:dyDescent="0.25">
      <c r="A8" s="26">
        <v>46272</v>
      </c>
      <c r="B8" t="s">
        <v>1032</v>
      </c>
      <c r="C8" s="27"/>
      <c r="D8" s="27"/>
      <c r="E8" s="28">
        <f>IF(C8="",0,(D8-C8)*24)</f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</row>
    <row r="9" spans="1:11" x14ac:dyDescent="0.25">
      <c r="A9" s="26">
        <v>46273</v>
      </c>
      <c r="B9" t="s">
        <v>81</v>
      </c>
      <c r="C9" s="27">
        <v>0.4166666666666667</v>
      </c>
      <c r="D9" s="27">
        <v>0.8333333333333334</v>
      </c>
      <c r="E9" s="28">
        <f>IF(C9="",0,(D9-C9)*24)</f>
        <v>10</v>
      </c>
      <c r="F9" s="29">
        <v>1</v>
      </c>
      <c r="G9" s="29">
        <v>0</v>
      </c>
      <c r="H9" s="29">
        <v>1</v>
      </c>
      <c r="I9" s="29">
        <v>1</v>
      </c>
      <c r="J9" s="29">
        <v>1</v>
      </c>
      <c r="K9" s="29">
        <v>1</v>
      </c>
    </row>
    <row r="10" spans="1:11" x14ac:dyDescent="0.25">
      <c r="A10" s="26">
        <v>46274</v>
      </c>
      <c r="B10" t="s">
        <v>169</v>
      </c>
      <c r="C10" s="27">
        <v>0.4166666666666667</v>
      </c>
      <c r="D10" s="27">
        <v>0.8333333333333334</v>
      </c>
      <c r="E10" s="28">
        <f>IF(C10="",0,(D10-C10)*24)</f>
        <v>10</v>
      </c>
      <c r="F10" s="29">
        <v>1</v>
      </c>
      <c r="G10" s="29">
        <v>1</v>
      </c>
      <c r="H10" s="29">
        <v>1</v>
      </c>
      <c r="I10" s="29">
        <v>0</v>
      </c>
      <c r="J10" s="29">
        <v>1</v>
      </c>
      <c r="K10" s="29">
        <v>1</v>
      </c>
    </row>
    <row r="11" spans="1:11" x14ac:dyDescent="0.25">
      <c r="A11" s="26">
        <v>46275</v>
      </c>
      <c r="B11" t="s">
        <v>216</v>
      </c>
      <c r="C11" s="27">
        <v>0.4166666666666667</v>
      </c>
      <c r="D11" s="27">
        <v>0.8333333333333334</v>
      </c>
      <c r="E11" s="28">
        <f>IF(C11="",0,(D11-C11)*24)</f>
        <v>10</v>
      </c>
      <c r="F11" s="29">
        <v>1</v>
      </c>
      <c r="G11" s="29">
        <v>1</v>
      </c>
      <c r="H11" s="29">
        <v>1</v>
      </c>
      <c r="I11" s="29">
        <v>1</v>
      </c>
      <c r="J11" s="29">
        <v>0</v>
      </c>
      <c r="K11" s="29">
        <v>1</v>
      </c>
    </row>
    <row r="12" spans="1:11" x14ac:dyDescent="0.25">
      <c r="A12" s="26">
        <v>46276</v>
      </c>
      <c r="B12" t="s">
        <v>263</v>
      </c>
      <c r="C12" s="27">
        <v>0.4166666666666667</v>
      </c>
      <c r="D12" s="27">
        <v>0.8333333333333334</v>
      </c>
      <c r="E12" s="28">
        <f>IF(C12="",0,(D12-C12)*24)</f>
        <v>10</v>
      </c>
      <c r="F12" s="29">
        <v>1</v>
      </c>
      <c r="G12" s="29">
        <v>1</v>
      </c>
      <c r="H12" s="29">
        <v>1</v>
      </c>
      <c r="I12" s="29">
        <v>1</v>
      </c>
      <c r="J12" s="29">
        <v>1</v>
      </c>
      <c r="K12" s="29">
        <v>0</v>
      </c>
    </row>
    <row r="13" spans="1:11" x14ac:dyDescent="0.25">
      <c r="A13" s="26">
        <v>46277</v>
      </c>
      <c r="B13" t="s">
        <v>313</v>
      </c>
      <c r="C13" s="27">
        <v>0.375</v>
      </c>
      <c r="D13" s="27">
        <v>0.75</v>
      </c>
      <c r="E13" s="28">
        <f>IF(C13="",0,(D13-C13)*24)</f>
        <v>9</v>
      </c>
      <c r="F13" s="29">
        <v>1</v>
      </c>
      <c r="G13" s="29">
        <v>1</v>
      </c>
      <c r="H13" s="29">
        <v>1</v>
      </c>
      <c r="I13" s="29">
        <v>1</v>
      </c>
      <c r="J13" s="29">
        <v>1</v>
      </c>
      <c r="K13" s="29">
        <v>1</v>
      </c>
    </row>
    <row r="14" spans="1:11" x14ac:dyDescent="0.25">
      <c r="A14" s="26">
        <v>46278</v>
      </c>
      <c r="B14" t="s">
        <v>365</v>
      </c>
      <c r="C14" s="27">
        <v>0.4166666666666667</v>
      </c>
      <c r="D14" s="27">
        <v>0.7083333333333334</v>
      </c>
      <c r="E14" s="28">
        <f>IF(C14="",0,(D14-C14)*24)</f>
        <v>7</v>
      </c>
      <c r="F14" s="29">
        <v>0</v>
      </c>
      <c r="G14" s="29">
        <v>1</v>
      </c>
      <c r="H14" s="29">
        <v>0</v>
      </c>
      <c r="I14" s="29">
        <v>1</v>
      </c>
      <c r="J14" s="29">
        <v>1</v>
      </c>
      <c r="K14" s="29">
        <v>1</v>
      </c>
    </row>
    <row r="15" spans="1:11" x14ac:dyDescent="0.25">
      <c r="A15" s="26">
        <v>46279</v>
      </c>
      <c r="B15" t="s">
        <v>1032</v>
      </c>
      <c r="C15" s="27"/>
      <c r="D15" s="27"/>
      <c r="E15" s="28">
        <f>IF(C15="",0,(D15-C15)*24)</f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spans="1:11" x14ac:dyDescent="0.25">
      <c r="A16" s="26">
        <v>46280</v>
      </c>
      <c r="B16" t="s">
        <v>81</v>
      </c>
      <c r="C16" s="27">
        <v>0.4166666666666667</v>
      </c>
      <c r="D16" s="27">
        <v>0.8333333333333334</v>
      </c>
      <c r="E16" s="28">
        <f>IF(C16="",0,(D16-C16)*24)</f>
        <v>10</v>
      </c>
      <c r="F16" s="29">
        <v>1</v>
      </c>
      <c r="G16" s="29">
        <v>0</v>
      </c>
      <c r="H16" s="29">
        <v>1</v>
      </c>
      <c r="I16" s="29">
        <v>1</v>
      </c>
      <c r="J16" s="29">
        <v>1</v>
      </c>
      <c r="K16" s="29">
        <v>1</v>
      </c>
    </row>
    <row r="17" spans="1:11" x14ac:dyDescent="0.25">
      <c r="A17" s="26">
        <v>46281</v>
      </c>
      <c r="B17" t="s">
        <v>169</v>
      </c>
      <c r="C17" s="27">
        <v>0.4166666666666667</v>
      </c>
      <c r="D17" s="27">
        <v>0.8333333333333334</v>
      </c>
      <c r="E17" s="28">
        <f>IF(C17="",0,(D17-C17)*24)</f>
        <v>10</v>
      </c>
      <c r="F17" s="29">
        <v>1</v>
      </c>
      <c r="G17" s="29">
        <v>1</v>
      </c>
      <c r="H17" s="29">
        <v>1</v>
      </c>
      <c r="I17" s="29">
        <v>0</v>
      </c>
      <c r="J17" s="29">
        <v>1</v>
      </c>
      <c r="K17" s="29">
        <v>1</v>
      </c>
    </row>
    <row r="18" spans="1:11" x14ac:dyDescent="0.25">
      <c r="A18" s="26">
        <v>46282</v>
      </c>
      <c r="B18" t="s">
        <v>216</v>
      </c>
      <c r="C18" s="27">
        <v>0.4166666666666667</v>
      </c>
      <c r="D18" s="27">
        <v>0.8333333333333334</v>
      </c>
      <c r="E18" s="28">
        <f>IF(C18="",0,(D18-C18)*24)</f>
        <v>10</v>
      </c>
      <c r="F18" s="29">
        <v>1</v>
      </c>
      <c r="G18" s="29">
        <v>1</v>
      </c>
      <c r="H18" s="29">
        <v>1</v>
      </c>
      <c r="I18" s="29">
        <v>1</v>
      </c>
      <c r="J18" s="29">
        <v>0</v>
      </c>
      <c r="K18" s="29">
        <v>1</v>
      </c>
    </row>
    <row r="19" spans="1:11" x14ac:dyDescent="0.25">
      <c r="A19" s="26">
        <v>46283</v>
      </c>
      <c r="B19" t="s">
        <v>263</v>
      </c>
      <c r="C19" s="27">
        <v>0.4166666666666667</v>
      </c>
      <c r="D19" s="27">
        <v>0.8333333333333334</v>
      </c>
      <c r="E19" s="28">
        <f>IF(C19="",0,(D19-C19)*24)</f>
        <v>10</v>
      </c>
      <c r="F19" s="29">
        <v>1</v>
      </c>
      <c r="G19" s="29">
        <v>1</v>
      </c>
      <c r="H19" s="29">
        <v>1</v>
      </c>
      <c r="I19" s="29">
        <v>1</v>
      </c>
      <c r="J19" s="29">
        <v>1</v>
      </c>
      <c r="K19" s="29">
        <v>0</v>
      </c>
    </row>
    <row r="20" spans="1:11" x14ac:dyDescent="0.25">
      <c r="A20" s="26">
        <v>46284</v>
      </c>
      <c r="B20" t="s">
        <v>313</v>
      </c>
      <c r="C20" s="27">
        <v>0.375</v>
      </c>
      <c r="D20" s="27">
        <v>0.75</v>
      </c>
      <c r="E20" s="28">
        <f>IF(C20="",0,(D20-C20)*24)</f>
        <v>9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</row>
    <row r="21" spans="1:11" x14ac:dyDescent="0.25">
      <c r="A21" s="26">
        <v>46285</v>
      </c>
      <c r="B21" t="s">
        <v>365</v>
      </c>
      <c r="C21" s="27">
        <v>0.4166666666666667</v>
      </c>
      <c r="D21" s="27">
        <v>0.7083333333333334</v>
      </c>
      <c r="E21" s="28">
        <f>IF(C21="",0,(D21-C21)*24)</f>
        <v>7</v>
      </c>
      <c r="F21" s="29">
        <v>0</v>
      </c>
      <c r="G21" s="29">
        <v>1</v>
      </c>
      <c r="H21" s="29">
        <v>0</v>
      </c>
      <c r="I21" s="29">
        <v>1</v>
      </c>
      <c r="J21" s="29">
        <v>1</v>
      </c>
      <c r="K21" s="29">
        <v>1</v>
      </c>
    </row>
    <row r="22" spans="1:11" x14ac:dyDescent="0.25">
      <c r="A22" s="26">
        <v>46286</v>
      </c>
      <c r="B22" t="s">
        <v>1032</v>
      </c>
      <c r="C22" s="27"/>
      <c r="D22" s="27"/>
      <c r="E22" s="28">
        <f>IF(C22="",0,(D22-C22)*24)</f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</row>
    <row r="23" spans="1:11" x14ac:dyDescent="0.25">
      <c r="A23" s="26">
        <v>46287</v>
      </c>
      <c r="B23" t="s">
        <v>81</v>
      </c>
      <c r="C23" s="27">
        <v>0.4166666666666667</v>
      </c>
      <c r="D23" s="27">
        <v>0.8333333333333334</v>
      </c>
      <c r="E23" s="28">
        <f>IF(C23="",0,(D23-C23)*24)</f>
        <v>10</v>
      </c>
      <c r="F23" s="29">
        <v>1</v>
      </c>
      <c r="G23" s="29">
        <v>0</v>
      </c>
      <c r="H23" s="29">
        <v>1</v>
      </c>
      <c r="I23" s="29">
        <v>1</v>
      </c>
      <c r="J23" s="29">
        <v>1</v>
      </c>
      <c r="K23" s="29">
        <v>1</v>
      </c>
    </row>
    <row r="24" spans="1:11" x14ac:dyDescent="0.25">
      <c r="A24" s="26">
        <v>46288</v>
      </c>
      <c r="B24" t="s">
        <v>169</v>
      </c>
      <c r="C24" s="27">
        <v>0.4166666666666667</v>
      </c>
      <c r="D24" s="27">
        <v>0.8333333333333334</v>
      </c>
      <c r="E24" s="28">
        <f>IF(C24="",0,(D24-C24)*24)</f>
        <v>10</v>
      </c>
      <c r="F24" s="29">
        <v>1</v>
      </c>
      <c r="G24" s="29">
        <v>1</v>
      </c>
      <c r="H24" s="29">
        <v>1</v>
      </c>
      <c r="I24" s="29">
        <v>0</v>
      </c>
      <c r="J24" s="29">
        <v>1</v>
      </c>
      <c r="K24" s="29">
        <v>1</v>
      </c>
    </row>
    <row r="25" spans="1:11" x14ac:dyDescent="0.25">
      <c r="A25" s="26">
        <v>46289</v>
      </c>
      <c r="B25" t="s">
        <v>216</v>
      </c>
      <c r="C25" s="27">
        <v>0.4166666666666667</v>
      </c>
      <c r="D25" s="27">
        <v>0.8333333333333334</v>
      </c>
      <c r="E25" s="28">
        <f>IF(C25="",0,(D25-C25)*24)</f>
        <v>10</v>
      </c>
      <c r="F25" s="29">
        <v>1</v>
      </c>
      <c r="G25" s="29">
        <v>1</v>
      </c>
      <c r="H25" s="29">
        <v>1</v>
      </c>
      <c r="I25" s="29">
        <v>1</v>
      </c>
      <c r="J25" s="29">
        <v>0</v>
      </c>
      <c r="K25" s="29">
        <v>1</v>
      </c>
    </row>
    <row r="26" spans="1:11" x14ac:dyDescent="0.25">
      <c r="A26" s="26">
        <v>46290</v>
      </c>
      <c r="B26" t="s">
        <v>263</v>
      </c>
      <c r="C26" s="27">
        <v>0.4166666666666667</v>
      </c>
      <c r="D26" s="27">
        <v>0.8333333333333334</v>
      </c>
      <c r="E26" s="28">
        <f>IF(C26="",0,(D26-C26)*24)</f>
        <v>10</v>
      </c>
      <c r="F26" s="29">
        <v>1</v>
      </c>
      <c r="G26" s="29">
        <v>1</v>
      </c>
      <c r="H26" s="29">
        <v>1</v>
      </c>
      <c r="I26" s="29">
        <v>1</v>
      </c>
      <c r="J26" s="29">
        <v>1</v>
      </c>
      <c r="K26" s="29">
        <v>0</v>
      </c>
    </row>
    <row r="27" spans="1:11" x14ac:dyDescent="0.25">
      <c r="A27" s="26">
        <v>46291</v>
      </c>
      <c r="B27" t="s">
        <v>313</v>
      </c>
      <c r="C27" s="27">
        <v>0.375</v>
      </c>
      <c r="D27" s="27">
        <v>0.75</v>
      </c>
      <c r="E27" s="28">
        <f>IF(C27="",0,(D27-C27)*24)</f>
        <v>9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</row>
    <row r="28" spans="1:11" x14ac:dyDescent="0.25">
      <c r="A28" s="26">
        <v>46292</v>
      </c>
      <c r="B28" t="s">
        <v>365</v>
      </c>
      <c r="C28" s="27">
        <v>0.4166666666666667</v>
      </c>
      <c r="D28" s="27">
        <v>0.7083333333333334</v>
      </c>
      <c r="E28" s="28">
        <f>IF(C28="",0,(D28-C28)*24)</f>
        <v>7</v>
      </c>
      <c r="F28" s="29">
        <v>0</v>
      </c>
      <c r="G28" s="29">
        <v>1</v>
      </c>
      <c r="H28" s="29">
        <v>0</v>
      </c>
      <c r="I28" s="29">
        <v>1</v>
      </c>
      <c r="J28" s="29">
        <v>1</v>
      </c>
      <c r="K28" s="29">
        <v>1</v>
      </c>
    </row>
    <row r="29" spans="1:11" x14ac:dyDescent="0.25">
      <c r="A29" s="26">
        <v>46293</v>
      </c>
      <c r="B29" t="s">
        <v>1032</v>
      </c>
      <c r="C29" s="27"/>
      <c r="D29" s="27"/>
      <c r="E29" s="28">
        <f>IF(C29="",0,(D29-C29)*24)</f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spans="1:11" x14ac:dyDescent="0.25">
      <c r="A30" s="26">
        <v>46294</v>
      </c>
      <c r="B30" t="s">
        <v>81</v>
      </c>
      <c r="C30" s="27">
        <v>0.4166666666666667</v>
      </c>
      <c r="D30" s="27">
        <v>0.8333333333333334</v>
      </c>
      <c r="E30" s="28">
        <f>IF(C30="",0,(D30-C30)*24)</f>
        <v>10</v>
      </c>
      <c r="F30" s="29">
        <v>1</v>
      </c>
      <c r="G30" s="29">
        <v>0</v>
      </c>
      <c r="H30" s="29">
        <v>1</v>
      </c>
      <c r="I30" s="29">
        <v>1</v>
      </c>
      <c r="J30" s="29">
        <v>1</v>
      </c>
      <c r="K30" s="29">
        <v>1</v>
      </c>
    </row>
    <row r="31" spans="1:11" x14ac:dyDescent="0.25">
      <c r="A31" s="26">
        <v>46295</v>
      </c>
      <c r="B31" t="s">
        <v>169</v>
      </c>
      <c r="C31" s="27">
        <v>0.4166666666666667</v>
      </c>
      <c r="D31" s="27">
        <v>0.8333333333333334</v>
      </c>
      <c r="E31" s="28">
        <f>IF(C31="",0,(D31-C31)*24)</f>
        <v>10</v>
      </c>
      <c r="F31" s="29">
        <v>1</v>
      </c>
      <c r="G31" s="29">
        <v>1</v>
      </c>
      <c r="H31" s="29">
        <v>1</v>
      </c>
      <c r="I31" s="29">
        <v>0</v>
      </c>
      <c r="J31" s="29">
        <v>1</v>
      </c>
      <c r="K31" s="29">
        <v>1</v>
      </c>
    </row>
    <row r="32" spans="1:11" x14ac:dyDescent="0.25">
      <c r="A32" s="35" t="s">
        <v>1033</v>
      </c>
      <c r="B32" s="6"/>
      <c r="C32" s="36"/>
      <c r="D32" s="36"/>
      <c r="E32" s="17">
        <f>SUM(E2:E31)</f>
        <v>244</v>
      </c>
      <c r="F32" s="37">
        <f>SUM(F2:F31)</f>
        <v>22</v>
      </c>
      <c r="G32" s="37">
        <f>SUM(G2:G31)</f>
        <v>21</v>
      </c>
      <c r="H32" s="37">
        <f>SUM(H2:H31)</f>
        <v>22</v>
      </c>
      <c r="I32" s="37">
        <f>SUM(I2:I31)</f>
        <v>21</v>
      </c>
      <c r="J32" s="37">
        <f>SUM(J2:J31)</f>
        <v>22</v>
      </c>
      <c r="K32" s="37">
        <f>SUM(K2:K31)</f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28" customWidth="1"/>
    <col min="4" max="4" width="15" style="19" customWidth="1"/>
    <col min="5" max="5" width="18" style="28" customWidth="1"/>
  </cols>
  <sheetData>
    <row r="1" ht="22" customHeight="1" spans="1:5" x14ac:dyDescent="0.25">
      <c r="A1" s="13" t="s">
        <v>24</v>
      </c>
      <c r="B1" s="13" t="s">
        <v>1034</v>
      </c>
      <c r="C1" s="13" t="s">
        <v>1035</v>
      </c>
      <c r="D1" s="23" t="s">
        <v>1036</v>
      </c>
      <c r="E1" s="33" t="s">
        <v>1037</v>
      </c>
    </row>
    <row r="2" spans="1:5" x14ac:dyDescent="0.25">
      <c r="A2" t="s">
        <v>28</v>
      </c>
      <c r="B2" t="s">
        <v>1038</v>
      </c>
      <c r="C2" t="s">
        <v>1039</v>
      </c>
      <c r="D2" s="19">
        <f>SUM(Roster!F2:F31)</f>
        <v>22</v>
      </c>
      <c r="E2" s="28">
        <f>SUMPRODUCT(Roster!$E$2:$E$31,Roster!F2:F31)</f>
        <v>216</v>
      </c>
    </row>
    <row r="3" spans="1:5" x14ac:dyDescent="0.25">
      <c r="A3" t="s">
        <v>29</v>
      </c>
      <c r="B3" t="s">
        <v>1040</v>
      </c>
      <c r="C3" t="s">
        <v>19</v>
      </c>
      <c r="D3" s="19">
        <f>SUM(Roster!G2:G31)</f>
        <v>21</v>
      </c>
      <c r="E3" s="28">
        <f>SUMPRODUCT(Roster!$E$2:$E$31,Roster!G2:G31)</f>
        <v>194</v>
      </c>
    </row>
    <row r="4" spans="1:5" x14ac:dyDescent="0.25">
      <c r="A4" t="s">
        <v>30</v>
      </c>
      <c r="B4" t="s">
        <v>1041</v>
      </c>
      <c r="C4" t="s">
        <v>20</v>
      </c>
      <c r="D4" s="19">
        <f>SUM(Roster!H2:H31)</f>
        <v>22</v>
      </c>
      <c r="E4" s="28">
        <f>SUMPRODUCT(Roster!$E$2:$E$31,Roster!H2:H31)</f>
        <v>216</v>
      </c>
    </row>
    <row r="5" spans="1:5" x14ac:dyDescent="0.25">
      <c r="A5" t="s">
        <v>31</v>
      </c>
      <c r="B5" t="s">
        <v>1042</v>
      </c>
      <c r="C5" t="s">
        <v>1043</v>
      </c>
      <c r="D5" s="19">
        <f>SUM(Roster!I2:I31)</f>
        <v>21</v>
      </c>
      <c r="E5" s="28">
        <f>SUMPRODUCT(Roster!$E$2:$E$31,Roster!I2:I31)</f>
        <v>194</v>
      </c>
    </row>
    <row r="6" spans="1:5" x14ac:dyDescent="0.25">
      <c r="A6" t="s">
        <v>32</v>
      </c>
      <c r="B6" t="s">
        <v>1044</v>
      </c>
      <c r="C6" t="s">
        <v>1045</v>
      </c>
      <c r="D6" s="19">
        <f>SUM(Roster!J2:J31)</f>
        <v>22</v>
      </c>
      <c r="E6" s="28">
        <f>SUMPRODUCT(Roster!$E$2:$E$31,Roster!J2:J31)</f>
        <v>204</v>
      </c>
    </row>
    <row r="7" spans="1:5" x14ac:dyDescent="0.25">
      <c r="A7" t="s">
        <v>33</v>
      </c>
      <c r="B7" t="s">
        <v>1040</v>
      </c>
      <c r="C7" t="s">
        <v>19</v>
      </c>
      <c r="D7" s="19">
        <f>SUM(Roster!K2:K31)</f>
        <v>22</v>
      </c>
      <c r="E7" s="28">
        <f>SUMPRODUCT(Roster!$E$2:$E$31,Roster!K2:K31)</f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36" customWidth="1"/>
    <col min="4" max="4" width="12" style="19" customWidth="1"/>
    <col min="5" max="5" width="18" style="28" customWidth="1"/>
  </cols>
  <sheetData>
    <row r="1" ht="22" customHeight="1" spans="1:5" x14ac:dyDescent="0.25">
      <c r="A1" s="13" t="s">
        <v>36</v>
      </c>
      <c r="B1" s="13" t="s">
        <v>1046</v>
      </c>
      <c r="C1" s="13" t="s">
        <v>1047</v>
      </c>
      <c r="D1" s="23" t="s">
        <v>1048</v>
      </c>
      <c r="E1" s="33" t="s">
        <v>1037</v>
      </c>
    </row>
    <row r="2" spans="1:5" x14ac:dyDescent="0.25">
      <c r="A2" t="s">
        <v>38</v>
      </c>
      <c r="B2" t="s">
        <v>19</v>
      </c>
      <c r="C2" t="s">
        <v>1049</v>
      </c>
      <c r="D2" s="19">
        <f>COUNTIF(Roster!$E$2:$E$31,"&gt;0")</f>
        <v>26</v>
      </c>
      <c r="E2" s="28">
        <f>SUM(Roster!$E$2:$E$31)</f>
        <v>244</v>
      </c>
    </row>
    <row r="3" spans="1:5" x14ac:dyDescent="0.25">
      <c r="A3" t="s">
        <v>39</v>
      </c>
      <c r="B3" t="s">
        <v>19</v>
      </c>
      <c r="C3" t="s">
        <v>1050</v>
      </c>
      <c r="D3" s="19">
        <f>COUNTIF(Roster!$E$2:$E$31,"&gt;0")</f>
        <v>26</v>
      </c>
      <c r="E3" s="28">
        <f>SUM(Roster!$E$2:$E$31)</f>
        <v>244</v>
      </c>
    </row>
    <row r="4" spans="1:5" x14ac:dyDescent="0.25">
      <c r="A4" t="s">
        <v>40</v>
      </c>
      <c r="B4" t="s">
        <v>1039</v>
      </c>
      <c r="C4" t="s">
        <v>1051</v>
      </c>
      <c r="D4" s="19">
        <f>COUNTIF(Roster!$E$2:$E$31,"&gt;0")</f>
        <v>26</v>
      </c>
      <c r="E4" s="28">
        <f>SUM(Roster!$E$2:$E$31)</f>
        <v>244</v>
      </c>
    </row>
    <row r="5" spans="1:5" x14ac:dyDescent="0.25">
      <c r="A5" t="s">
        <v>41</v>
      </c>
      <c r="B5" t="s">
        <v>20</v>
      </c>
      <c r="C5" t="s">
        <v>1052</v>
      </c>
      <c r="D5" s="19">
        <f>COUNTIF(Roster!$E$2:$E$31,"&gt;0")</f>
        <v>26</v>
      </c>
      <c r="E5" s="28">
        <f>SUM(Roster!$E$2:$E$31)</f>
        <v>244</v>
      </c>
    </row>
    <row r="6" spans="1:5" x14ac:dyDescent="0.25">
      <c r="A6" t="s">
        <v>42</v>
      </c>
      <c r="B6" t="s">
        <v>1043</v>
      </c>
      <c r="C6" t="s">
        <v>1053</v>
      </c>
      <c r="D6" s="19">
        <f>COUNTIF(Roster!$E$2:$E$31,"&gt;0")</f>
        <v>26</v>
      </c>
      <c r="E6" s="28">
        <f>SUM(Roster!$E$2:$E$31)</f>
        <v>244</v>
      </c>
    </row>
    <row r="7" spans="1:5" x14ac:dyDescent="0.25">
      <c r="A7" t="s">
        <v>43</v>
      </c>
      <c r="B7" t="s">
        <v>21</v>
      </c>
      <c r="C7" t="s">
        <v>1054</v>
      </c>
      <c r="D7" s="19">
        <f>COUNTIF(Roster!$E$2:$E$31,"&gt;0")</f>
        <v>26</v>
      </c>
      <c r="E7" s="28">
        <f>SUM(Roster!$E$2:$E$31)</f>
        <v>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style="18" customWidth="1"/>
    <col min="2" max="2" width="26" customWidth="1"/>
    <col min="3" max="3" width="28" customWidth="1"/>
    <col min="4" max="4" width="14" customWidth="1"/>
    <col min="5" max="5" width="11" style="21" customWidth="1"/>
  </cols>
  <sheetData>
    <row r="1" ht="22" customHeight="1" spans="1:5" x14ac:dyDescent="0.25">
      <c r="A1" s="22" t="s">
        <v>72</v>
      </c>
      <c r="B1" s="13" t="s">
        <v>76</v>
      </c>
      <c r="C1" s="13" t="s">
        <v>63</v>
      </c>
      <c r="D1" s="13" t="s">
        <v>1055</v>
      </c>
      <c r="E1" s="25" t="s">
        <v>78</v>
      </c>
    </row>
    <row r="2" spans="1:5" x14ac:dyDescent="0.25">
      <c r="A2" s="18">
        <v>46266</v>
      </c>
      <c r="B2" t="s">
        <v>499</v>
      </c>
      <c r="C2" t="s">
        <v>68</v>
      </c>
      <c r="D2" t="s">
        <v>1056</v>
      </c>
      <c r="E2" s="21">
        <v>105</v>
      </c>
    </row>
    <row r="3" spans="1:5" x14ac:dyDescent="0.25">
      <c r="A3" s="18">
        <v>46267</v>
      </c>
      <c r="B3" t="s">
        <v>319</v>
      </c>
      <c r="C3" t="s">
        <v>69</v>
      </c>
      <c r="D3" t="s">
        <v>1056</v>
      </c>
      <c r="E3" s="21">
        <v>185</v>
      </c>
    </row>
    <row r="4" spans="1:5" x14ac:dyDescent="0.25">
      <c r="A4" s="18">
        <v>46267</v>
      </c>
      <c r="B4" t="s">
        <v>203</v>
      </c>
      <c r="C4" t="s">
        <v>68</v>
      </c>
      <c r="D4" t="s">
        <v>1056</v>
      </c>
      <c r="E4" s="21">
        <v>105</v>
      </c>
    </row>
    <row r="5" spans="1:5" x14ac:dyDescent="0.25">
      <c r="A5" s="18">
        <v>46267</v>
      </c>
      <c r="B5" t="s">
        <v>660</v>
      </c>
      <c r="C5" t="s">
        <v>65</v>
      </c>
      <c r="D5" t="s">
        <v>1057</v>
      </c>
      <c r="E5" s="21">
        <v>345</v>
      </c>
    </row>
    <row r="6" spans="1:5" x14ac:dyDescent="0.25">
      <c r="A6" s="18">
        <v>46268</v>
      </c>
      <c r="B6" t="s">
        <v>1058</v>
      </c>
      <c r="C6" t="s">
        <v>68</v>
      </c>
      <c r="D6" t="s">
        <v>1056</v>
      </c>
      <c r="E6" s="21">
        <v>105</v>
      </c>
    </row>
    <row r="7" spans="1:5" x14ac:dyDescent="0.25">
      <c r="A7" s="18">
        <v>46268</v>
      </c>
      <c r="B7" t="s">
        <v>1059</v>
      </c>
      <c r="C7" t="s">
        <v>68</v>
      </c>
      <c r="D7" t="s">
        <v>1056</v>
      </c>
      <c r="E7" s="21">
        <v>105</v>
      </c>
    </row>
    <row r="8" spans="1:5" x14ac:dyDescent="0.25">
      <c r="A8" s="18">
        <v>46268</v>
      </c>
      <c r="B8" t="s">
        <v>203</v>
      </c>
      <c r="C8" t="s">
        <v>67</v>
      </c>
      <c r="D8" t="s">
        <v>1057</v>
      </c>
      <c r="E8" s="21">
        <v>395</v>
      </c>
    </row>
    <row r="9" spans="1:5" x14ac:dyDescent="0.25">
      <c r="A9" s="18">
        <v>46268</v>
      </c>
      <c r="B9" t="s">
        <v>834</v>
      </c>
      <c r="C9" t="s">
        <v>65</v>
      </c>
      <c r="D9" t="s">
        <v>1057</v>
      </c>
      <c r="E9" s="21">
        <v>345</v>
      </c>
    </row>
    <row r="10" spans="1:5" x14ac:dyDescent="0.25">
      <c r="A10" s="18">
        <v>46269</v>
      </c>
      <c r="B10" t="s">
        <v>1060</v>
      </c>
      <c r="C10" t="s">
        <v>66</v>
      </c>
      <c r="D10" t="s">
        <v>1057</v>
      </c>
      <c r="E10" s="21">
        <v>440</v>
      </c>
    </row>
    <row r="11" spans="1:5" x14ac:dyDescent="0.25">
      <c r="A11" s="18">
        <v>46270</v>
      </c>
      <c r="B11" t="s">
        <v>539</v>
      </c>
      <c r="C11" t="s">
        <v>65</v>
      </c>
      <c r="D11" t="s">
        <v>1057</v>
      </c>
      <c r="E11" s="21">
        <v>345</v>
      </c>
    </row>
    <row r="12" spans="1:5" x14ac:dyDescent="0.25">
      <c r="A12" s="18">
        <v>46270</v>
      </c>
      <c r="B12" t="s">
        <v>292</v>
      </c>
      <c r="C12" t="s">
        <v>65</v>
      </c>
      <c r="D12" t="s">
        <v>1057</v>
      </c>
      <c r="E12" s="21">
        <v>345</v>
      </c>
    </row>
    <row r="13" spans="1:5" x14ac:dyDescent="0.25">
      <c r="A13" s="18">
        <v>46271</v>
      </c>
      <c r="B13" t="s">
        <v>163</v>
      </c>
      <c r="C13" t="s">
        <v>69</v>
      </c>
      <c r="D13" t="s">
        <v>1056</v>
      </c>
      <c r="E13" s="21">
        <v>185</v>
      </c>
    </row>
    <row r="14" spans="1:5" x14ac:dyDescent="0.25">
      <c r="A14" s="18">
        <v>46271</v>
      </c>
      <c r="B14" t="s">
        <v>109</v>
      </c>
      <c r="C14" t="s">
        <v>68</v>
      </c>
      <c r="D14" t="s">
        <v>1056</v>
      </c>
      <c r="E14" s="21">
        <v>105</v>
      </c>
    </row>
    <row r="15" spans="1:5" x14ac:dyDescent="0.25">
      <c r="A15" s="18">
        <v>46271</v>
      </c>
      <c r="B15" t="s">
        <v>1061</v>
      </c>
      <c r="C15" t="s">
        <v>66</v>
      </c>
      <c r="D15" t="s">
        <v>1057</v>
      </c>
      <c r="E15" s="21">
        <v>440</v>
      </c>
    </row>
    <row r="16" spans="1:5" x14ac:dyDescent="0.25">
      <c r="A16" s="18">
        <v>46273</v>
      </c>
      <c r="B16" t="s">
        <v>238</v>
      </c>
      <c r="C16" t="s">
        <v>68</v>
      </c>
      <c r="D16" t="s">
        <v>1056</v>
      </c>
      <c r="E16" s="21">
        <v>105</v>
      </c>
    </row>
    <row r="17" spans="1:5" x14ac:dyDescent="0.25">
      <c r="A17" s="18">
        <v>46273</v>
      </c>
      <c r="B17" t="s">
        <v>264</v>
      </c>
      <c r="C17" t="s">
        <v>68</v>
      </c>
      <c r="D17" t="s">
        <v>1056</v>
      </c>
      <c r="E17" s="21">
        <v>105</v>
      </c>
    </row>
    <row r="18" spans="1:5" x14ac:dyDescent="0.25">
      <c r="A18" s="18">
        <v>46273</v>
      </c>
      <c r="B18" t="s">
        <v>350</v>
      </c>
      <c r="C18" t="s">
        <v>66</v>
      </c>
      <c r="D18" t="s">
        <v>1057</v>
      </c>
      <c r="E18" s="21">
        <v>440</v>
      </c>
    </row>
    <row r="19" spans="1:5" x14ac:dyDescent="0.25">
      <c r="A19" s="18">
        <v>46274</v>
      </c>
      <c r="B19" t="s">
        <v>266</v>
      </c>
      <c r="C19" t="s">
        <v>68</v>
      </c>
      <c r="D19" t="s">
        <v>1056</v>
      </c>
      <c r="E19" s="21">
        <v>105</v>
      </c>
    </row>
    <row r="20" spans="1:5" x14ac:dyDescent="0.25">
      <c r="A20" s="18">
        <v>46274</v>
      </c>
      <c r="B20" t="s">
        <v>235</v>
      </c>
      <c r="C20" t="s">
        <v>68</v>
      </c>
      <c r="D20" t="s">
        <v>1056</v>
      </c>
      <c r="E20" s="21">
        <v>105</v>
      </c>
    </row>
    <row r="21" spans="1:5" x14ac:dyDescent="0.25">
      <c r="A21" s="18">
        <v>46275</v>
      </c>
      <c r="B21" t="s">
        <v>306</v>
      </c>
      <c r="C21" t="s">
        <v>67</v>
      </c>
      <c r="D21" t="s">
        <v>1057</v>
      </c>
      <c r="E21" s="21">
        <v>395</v>
      </c>
    </row>
    <row r="22" spans="1:5" x14ac:dyDescent="0.25">
      <c r="A22" s="18">
        <v>46276</v>
      </c>
      <c r="B22" t="s">
        <v>400</v>
      </c>
      <c r="C22" t="s">
        <v>65</v>
      </c>
      <c r="D22" t="s">
        <v>1057</v>
      </c>
      <c r="E22" s="21">
        <v>345</v>
      </c>
    </row>
    <row r="23" spans="1:5" x14ac:dyDescent="0.25">
      <c r="A23" s="18">
        <v>46277</v>
      </c>
      <c r="B23" t="s">
        <v>1060</v>
      </c>
      <c r="C23" t="s">
        <v>65</v>
      </c>
      <c r="D23" t="s">
        <v>1057</v>
      </c>
      <c r="E23" s="21">
        <v>345</v>
      </c>
    </row>
    <row r="24" spans="1:5" x14ac:dyDescent="0.25">
      <c r="A24" s="18">
        <v>46278</v>
      </c>
      <c r="B24" t="s">
        <v>496</v>
      </c>
      <c r="C24" t="s">
        <v>69</v>
      </c>
      <c r="D24" t="s">
        <v>1056</v>
      </c>
      <c r="E24" s="21">
        <v>185</v>
      </c>
    </row>
    <row r="25" spans="1:5" x14ac:dyDescent="0.25">
      <c r="A25" s="18">
        <v>46278</v>
      </c>
      <c r="B25" t="s">
        <v>280</v>
      </c>
      <c r="C25" t="s">
        <v>69</v>
      </c>
      <c r="D25" t="s">
        <v>1056</v>
      </c>
      <c r="E25" s="21">
        <v>185</v>
      </c>
    </row>
    <row r="26" spans="1:5" x14ac:dyDescent="0.25">
      <c r="A26" s="18">
        <v>46278</v>
      </c>
      <c r="B26" t="s">
        <v>254</v>
      </c>
      <c r="C26" t="s">
        <v>68</v>
      </c>
      <c r="D26" t="s">
        <v>1056</v>
      </c>
      <c r="E26" s="21">
        <v>105</v>
      </c>
    </row>
    <row r="27" spans="1:5" x14ac:dyDescent="0.25">
      <c r="A27" s="18">
        <v>46278</v>
      </c>
      <c r="B27" t="s">
        <v>306</v>
      </c>
      <c r="C27" t="s">
        <v>65</v>
      </c>
      <c r="D27" t="s">
        <v>1057</v>
      </c>
      <c r="E27" s="21">
        <v>345</v>
      </c>
    </row>
    <row r="28" spans="1:5" x14ac:dyDescent="0.25">
      <c r="A28" s="18">
        <v>46279</v>
      </c>
      <c r="B28" t="s">
        <v>91</v>
      </c>
      <c r="C28" t="s">
        <v>69</v>
      </c>
      <c r="D28" t="s">
        <v>1056</v>
      </c>
      <c r="E28" s="21">
        <v>185</v>
      </c>
    </row>
    <row r="29" spans="1:5" x14ac:dyDescent="0.25">
      <c r="A29" s="18">
        <v>46279</v>
      </c>
      <c r="B29" t="s">
        <v>231</v>
      </c>
      <c r="C29" t="s">
        <v>68</v>
      </c>
      <c r="D29" t="s">
        <v>1056</v>
      </c>
      <c r="E29" s="21">
        <v>105</v>
      </c>
    </row>
    <row r="30" spans="1:5" x14ac:dyDescent="0.25">
      <c r="A30" s="18">
        <v>46279</v>
      </c>
      <c r="B30" t="s">
        <v>88</v>
      </c>
      <c r="C30" t="s">
        <v>68</v>
      </c>
      <c r="D30" t="s">
        <v>1056</v>
      </c>
      <c r="E30" s="21">
        <v>105</v>
      </c>
    </row>
    <row r="31" spans="1:5" x14ac:dyDescent="0.25">
      <c r="A31" s="18">
        <v>46280</v>
      </c>
      <c r="B31" t="s">
        <v>340</v>
      </c>
      <c r="C31" t="s">
        <v>68</v>
      </c>
      <c r="D31" t="s">
        <v>1056</v>
      </c>
      <c r="E31" s="21">
        <v>105</v>
      </c>
    </row>
    <row r="32" spans="1:5" x14ac:dyDescent="0.25">
      <c r="A32" s="18">
        <v>46280</v>
      </c>
      <c r="B32" t="s">
        <v>539</v>
      </c>
      <c r="C32" t="s">
        <v>68</v>
      </c>
      <c r="D32" t="s">
        <v>1056</v>
      </c>
      <c r="E32" s="21">
        <v>105</v>
      </c>
    </row>
    <row r="33" spans="1:5" x14ac:dyDescent="0.25">
      <c r="A33" s="18">
        <v>46280</v>
      </c>
      <c r="B33" t="s">
        <v>1062</v>
      </c>
      <c r="C33" t="s">
        <v>68</v>
      </c>
      <c r="D33" t="s">
        <v>1056</v>
      </c>
      <c r="E33" s="21">
        <v>105</v>
      </c>
    </row>
    <row r="34" spans="1:5" x14ac:dyDescent="0.25">
      <c r="A34" s="18">
        <v>46280</v>
      </c>
      <c r="B34" t="s">
        <v>238</v>
      </c>
      <c r="C34" t="s">
        <v>67</v>
      </c>
      <c r="D34" t="s">
        <v>1057</v>
      </c>
      <c r="E34" s="21">
        <v>395</v>
      </c>
    </row>
    <row r="35" spans="1:5" x14ac:dyDescent="0.25">
      <c r="A35" s="18">
        <v>46280</v>
      </c>
      <c r="B35" t="s">
        <v>100</v>
      </c>
      <c r="C35" t="s">
        <v>65</v>
      </c>
      <c r="D35" t="s">
        <v>1057</v>
      </c>
      <c r="E35" s="21">
        <v>345</v>
      </c>
    </row>
    <row r="36" spans="1:5" x14ac:dyDescent="0.25">
      <c r="A36" s="18">
        <v>46281</v>
      </c>
      <c r="B36" t="s">
        <v>268</v>
      </c>
      <c r="C36" t="s">
        <v>68</v>
      </c>
      <c r="D36" t="s">
        <v>1056</v>
      </c>
      <c r="E36" s="21">
        <v>105</v>
      </c>
    </row>
    <row r="37" spans="1:5" x14ac:dyDescent="0.25">
      <c r="A37" s="18">
        <v>46281</v>
      </c>
      <c r="B37" t="s">
        <v>120</v>
      </c>
      <c r="C37" t="s">
        <v>68</v>
      </c>
      <c r="D37" t="s">
        <v>1056</v>
      </c>
      <c r="E37" s="21">
        <v>105</v>
      </c>
    </row>
    <row r="38" spans="1:5" x14ac:dyDescent="0.25">
      <c r="A38" s="18">
        <v>46282</v>
      </c>
      <c r="B38" t="s">
        <v>1063</v>
      </c>
      <c r="C38" t="s">
        <v>69</v>
      </c>
      <c r="D38" t="s">
        <v>1056</v>
      </c>
      <c r="E38" s="21">
        <v>185</v>
      </c>
    </row>
    <row r="39" spans="1:5" x14ac:dyDescent="0.25">
      <c r="A39" s="18">
        <v>46282</v>
      </c>
      <c r="B39" t="s">
        <v>283</v>
      </c>
      <c r="C39" t="s">
        <v>68</v>
      </c>
      <c r="D39" t="s">
        <v>1056</v>
      </c>
      <c r="E39" s="21">
        <v>105</v>
      </c>
    </row>
    <row r="40" spans="1:5" x14ac:dyDescent="0.25">
      <c r="A40" s="18">
        <v>46283</v>
      </c>
      <c r="B40" t="s">
        <v>194</v>
      </c>
      <c r="C40" t="s">
        <v>66</v>
      </c>
      <c r="D40" t="s">
        <v>1057</v>
      </c>
      <c r="E40" s="21">
        <v>440</v>
      </c>
    </row>
    <row r="41" spans="1:5" x14ac:dyDescent="0.25">
      <c r="A41" s="18">
        <v>46284</v>
      </c>
      <c r="B41" t="s">
        <v>254</v>
      </c>
      <c r="C41" t="s">
        <v>67</v>
      </c>
      <c r="D41" t="s">
        <v>1057</v>
      </c>
      <c r="E41" s="21">
        <v>395</v>
      </c>
    </row>
    <row r="42" spans="1:5" x14ac:dyDescent="0.25">
      <c r="A42" s="18">
        <v>46284</v>
      </c>
      <c r="B42" t="s">
        <v>220</v>
      </c>
      <c r="C42" t="s">
        <v>65</v>
      </c>
      <c r="D42" t="s">
        <v>1057</v>
      </c>
      <c r="E42" s="21">
        <v>345</v>
      </c>
    </row>
    <row r="43" spans="1:5" x14ac:dyDescent="0.25">
      <c r="A43" s="18">
        <v>46285</v>
      </c>
      <c r="B43" t="s">
        <v>160</v>
      </c>
      <c r="C43" t="s">
        <v>65</v>
      </c>
      <c r="D43" t="s">
        <v>1057</v>
      </c>
      <c r="E43" s="21">
        <v>345</v>
      </c>
    </row>
    <row r="44" spans="1:5" x14ac:dyDescent="0.25">
      <c r="A44" s="18">
        <v>46286</v>
      </c>
      <c r="B44" t="s">
        <v>242</v>
      </c>
      <c r="C44" t="s">
        <v>69</v>
      </c>
      <c r="D44" t="s">
        <v>1056</v>
      </c>
      <c r="E44" s="21">
        <v>185</v>
      </c>
    </row>
    <row r="45" spans="1:5" x14ac:dyDescent="0.25">
      <c r="A45" s="18">
        <v>46287</v>
      </c>
      <c r="B45" t="s">
        <v>1064</v>
      </c>
      <c r="C45" t="s">
        <v>65</v>
      </c>
      <c r="D45" t="s">
        <v>1057</v>
      </c>
      <c r="E45" s="21">
        <v>345</v>
      </c>
    </row>
    <row r="46" spans="1:5" x14ac:dyDescent="0.25">
      <c r="A46" s="18">
        <v>46288</v>
      </c>
      <c r="B46" t="s">
        <v>126</v>
      </c>
      <c r="C46" t="s">
        <v>68</v>
      </c>
      <c r="D46" t="s">
        <v>1056</v>
      </c>
      <c r="E46" s="21">
        <v>105</v>
      </c>
    </row>
    <row r="47" spans="1:5" x14ac:dyDescent="0.25">
      <c r="A47" s="18">
        <v>46289</v>
      </c>
      <c r="B47" t="s">
        <v>766</v>
      </c>
      <c r="C47" t="s">
        <v>68</v>
      </c>
      <c r="D47" t="s">
        <v>1056</v>
      </c>
      <c r="E47" s="21">
        <v>105</v>
      </c>
    </row>
    <row r="48" spans="1:5" x14ac:dyDescent="0.25">
      <c r="A48" s="18">
        <v>46289</v>
      </c>
      <c r="B48" t="s">
        <v>133</v>
      </c>
      <c r="C48" t="s">
        <v>68</v>
      </c>
      <c r="D48" t="s">
        <v>1056</v>
      </c>
      <c r="E48" s="21">
        <v>105</v>
      </c>
    </row>
    <row r="49" spans="1:5" x14ac:dyDescent="0.25">
      <c r="A49" s="18">
        <v>46290</v>
      </c>
      <c r="B49" t="s">
        <v>194</v>
      </c>
      <c r="C49" t="s">
        <v>69</v>
      </c>
      <c r="D49" t="s">
        <v>1056</v>
      </c>
      <c r="E49" s="21">
        <v>185</v>
      </c>
    </row>
    <row r="50" spans="1:5" x14ac:dyDescent="0.25">
      <c r="A50" s="18">
        <v>46290</v>
      </c>
      <c r="B50" t="s">
        <v>290</v>
      </c>
      <c r="C50" t="s">
        <v>69</v>
      </c>
      <c r="D50" t="s">
        <v>1056</v>
      </c>
      <c r="E50" s="21">
        <v>185</v>
      </c>
    </row>
    <row r="51" spans="1:5" x14ac:dyDescent="0.25">
      <c r="A51" s="18">
        <v>46290</v>
      </c>
      <c r="B51" t="s">
        <v>1065</v>
      </c>
      <c r="C51" t="s">
        <v>68</v>
      </c>
      <c r="D51" t="s">
        <v>1056</v>
      </c>
      <c r="E51" s="21">
        <v>105</v>
      </c>
    </row>
    <row r="52" spans="1:5" x14ac:dyDescent="0.25">
      <c r="A52" s="18">
        <v>46292</v>
      </c>
      <c r="B52" t="s">
        <v>468</v>
      </c>
      <c r="C52" t="s">
        <v>69</v>
      </c>
      <c r="D52" t="s">
        <v>1056</v>
      </c>
      <c r="E52" s="21">
        <v>185</v>
      </c>
    </row>
    <row r="53" spans="1:5" x14ac:dyDescent="0.25">
      <c r="A53" s="18">
        <v>46292</v>
      </c>
      <c r="B53" t="s">
        <v>210</v>
      </c>
      <c r="C53" t="s">
        <v>68</v>
      </c>
      <c r="D53" t="s">
        <v>1056</v>
      </c>
      <c r="E53" s="21">
        <v>105</v>
      </c>
    </row>
    <row r="54" spans="1:5" x14ac:dyDescent="0.25">
      <c r="A54" s="18">
        <v>46292</v>
      </c>
      <c r="B54" t="s">
        <v>674</v>
      </c>
      <c r="C54" t="s">
        <v>65</v>
      </c>
      <c r="D54" t="s">
        <v>1057</v>
      </c>
      <c r="E54" s="21">
        <v>345</v>
      </c>
    </row>
    <row r="55" spans="1:5" x14ac:dyDescent="0.25">
      <c r="A55" s="18">
        <v>46293</v>
      </c>
      <c r="B55" t="s">
        <v>336</v>
      </c>
      <c r="C55" t="s">
        <v>69</v>
      </c>
      <c r="D55" t="s">
        <v>1056</v>
      </c>
      <c r="E55" s="21">
        <v>185</v>
      </c>
    </row>
    <row r="56" spans="1:5" x14ac:dyDescent="0.25">
      <c r="A56" s="18">
        <v>46293</v>
      </c>
      <c r="B56" t="s">
        <v>355</v>
      </c>
      <c r="C56" t="s">
        <v>68</v>
      </c>
      <c r="D56" t="s">
        <v>1056</v>
      </c>
      <c r="E56" s="21">
        <v>105</v>
      </c>
    </row>
    <row r="57" spans="1:5" x14ac:dyDescent="0.25">
      <c r="A57" s="18">
        <v>46293</v>
      </c>
      <c r="B57" t="s">
        <v>103</v>
      </c>
      <c r="C57" t="s">
        <v>68</v>
      </c>
      <c r="D57" t="s">
        <v>1056</v>
      </c>
      <c r="E57" s="21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Bookings</vt:lpstr>
      <vt:lpstr>Roster</vt:lpstr>
      <vt:lpstr>Therapists</vt:lpstr>
      <vt:lpstr>Rooms</vt:lpstr>
      <vt:lpstr>Package sales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Fernlight Day Spa</dc:creator>
  <dc:title/>
  <dc:subject/>
  <dc:description/>
  <cp:keywords/>
  <cp:category/>
  <cp:lastModifiedBy>Unknown</cp:lastModifiedBy>
  <dcterms:created xsi:type="dcterms:W3CDTF">2026-10-05T05:48:08Z</dcterms:created>
  <dcterms:modified xsi:type="dcterms:W3CDTF">2026-10-05T05:48:08Z</dcterms:modified>
</cp:coreProperties>
</file>